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项目计划" sheetId="1" r:id="rId1"/>
    <sheet name="Sheet1" sheetId="2" r:id="rId2"/>
  </sheets>
  <definedNames>
    <definedName name="_xlnm._FilterDatabase" localSheetId="0" hidden="1">项目计划!$A$4:$T$36</definedName>
    <definedName name="_xlnm.Print_Titles" localSheetId="0">项目计划!$2:$4</definedName>
    <definedName name="_xlnm.Print_Area" localSheetId="0">项目计划!$A$1:$T$36</definedName>
  </definedNames>
  <calcPr calcId="144525"/>
</workbook>
</file>

<file path=xl/sharedStrings.xml><?xml version="1.0" encoding="utf-8"?>
<sst xmlns="http://schemas.openxmlformats.org/spreadsheetml/2006/main" count="365" uniqueCount="237">
  <si>
    <t>喀什市2023年第二批巩固拓展脱贫攻坚成果同乡村振兴有效衔接项目计划表</t>
  </si>
  <si>
    <t>序号</t>
  </si>
  <si>
    <t>项目库编号</t>
  </si>
  <si>
    <t>项目名称</t>
  </si>
  <si>
    <t>项目类别</t>
  </si>
  <si>
    <t>项目子类型</t>
  </si>
  <si>
    <t>建设性质</t>
  </si>
  <si>
    <t>建设期限</t>
  </si>
  <si>
    <t>实施地点</t>
  </si>
  <si>
    <t>主要建设内容</t>
  </si>
  <si>
    <t>建设单位</t>
  </si>
  <si>
    <t>建设规模</t>
  </si>
  <si>
    <t>资金规模及来源</t>
  </si>
  <si>
    <t>项目主管
部门</t>
  </si>
  <si>
    <t>责任人</t>
  </si>
  <si>
    <t>绩效目标</t>
  </si>
  <si>
    <t>备注</t>
  </si>
  <si>
    <t>合计</t>
  </si>
  <si>
    <t>巩固拓展脱贫攻坚成果和乡村振兴有效衔接补助资金</t>
  </si>
  <si>
    <t>其他涉农
整合资金</t>
  </si>
  <si>
    <t>地方政府
债券资金</t>
  </si>
  <si>
    <t>其他资金</t>
  </si>
  <si>
    <t>合计（28个）</t>
  </si>
  <si>
    <t>一</t>
  </si>
  <si>
    <t>产业发展类（18个）</t>
  </si>
  <si>
    <t>kss2023070</t>
  </si>
  <si>
    <t>阿瓦提乡灰枣嫁接酸枣项目</t>
  </si>
  <si>
    <t>产业发展</t>
  </si>
  <si>
    <t>种植业基地</t>
  </si>
  <si>
    <t>新建</t>
  </si>
  <si>
    <t>2023.05-2023.10</t>
  </si>
  <si>
    <t>阿瓦提乡7、8、9、10、11、12、13、14、19、23、24、25、27村</t>
  </si>
  <si>
    <t>投资：299.1万元（衔接资金137.49万元，涉农整合资金161.61万元）；规模：1189户4766.82亩199400株（脱贫户含监测对象571户2289.85亩91660株）。
建设内容：对阿瓦提乡13个村种植的灰枣进行嫁接改造为药用小酸枣，嫁接株数199400株，每株枝接3-6个穗，平均每株接5个穗，每个接穗补助2元，嫁接费1个接穗1元计算，合计每株补助15元。其中：7村179户957，3亩30371株；8村78户247，4亩15471株；9村144户560，7亩28327株；10村35户200，3亩4191株；11村71户246，5亩9946株；12村130户473.02亩23309株；13村8户14.7亩426株；14村58户104.4亩7412株；19村174户579，7亩23954株；23村113户748，9亩31073株；24村48户173.3亩8232株；25村121户383.9亩13210株；27村30户76.7亩3478株。
建设地点：阿瓦提乡7、8、9、10、11、12、13、14、19、23、24、25、27村.</t>
  </si>
  <si>
    <t>万株</t>
  </si>
  <si>
    <t>阿瓦提乡、农业农村局、林业草原局</t>
  </si>
  <si>
    <t>王波、张强、王妍</t>
  </si>
  <si>
    <t>通过对4766.82亩199400株灰枣进行嫁接改造实现增产目标，每亩地按照40株计算，当年可实现农户亩均收入达到500元以上，第2年亩均增收可达到1000元以上，第3年亩均增收可达3000元以上，带动1189户群众（其中脱贫户含监测对象571户）实现增收。</t>
  </si>
  <si>
    <t>kss2023071</t>
  </si>
  <si>
    <t>阿克喀什乡灰枣嫁接酸枣项目</t>
  </si>
  <si>
    <t>阿克喀什乡2、3、4、5、6、7、10村</t>
  </si>
  <si>
    <t>投资：10.0425万元，（衔接资金3.8835万元，涉农整合资金6.159万元），规模：92户286.5亩6695株（脱贫户含监测对象41户119.4亩2589株）
建设内容：对阿克喀什乡7个村92户农户种植的286.5亩6695株灰枣（其他户51户167.1亩4106株、脱贫户32户84.4亩1810株、边缘易致贫户9户35亩779株）进行嫁接改造为药用小酸枣，每株枝接3-6个穗，平均每株接5个穗，按照每个接穗补助2元，嫁接费1个接穗1元计算，合计每株补助15元。其中：2村其他户6户12.9亩316株、脱贫户5户18.2亩270株、边缘易致贫户1户3亩99株；3村其他户8户23.7亩840株、脱贫户1户3亩75株；4村其他户1户3亩38株、脱贫户6户16亩431株、边缘易致贫户3户10.5亩383株；5村其他户32户109.3亩2254株、脱贫户17户40.2亩894株、边缘易致贫户3户6.5亩99株；6村其他户2户5亩100株、脱贫户3户7亩140株、边缘易致贫户1户9亩50株；7村其他户1户10亩401株、边缘易致贫户1户6亩148株；10村其他户1户3.2亩157株。</t>
  </si>
  <si>
    <t>阿克喀什乡、农业农村局、林业草原局</t>
  </si>
  <si>
    <t>张鹏、张强、王妍</t>
  </si>
  <si>
    <t>通过对286.5亩6695株灰枣进行嫁接改造实现增产目标，每亩地按照40株计算，当年可实现农户亩均收入达到500元以上，第2年亩均增收可达到1000元以上，第3年亩均增收可达3000元以上，带动92户群众（其中脱贫户含监测对象41户）实现增收。</t>
  </si>
  <si>
    <t>kss2023072</t>
  </si>
  <si>
    <t>英吾斯坦乡灰枣嫁接酸枣项目</t>
  </si>
  <si>
    <t>英吾斯塘乡6村、11村、23村</t>
  </si>
  <si>
    <t>投资：16.2645万元（衔接资金9.663万元、涉农整合资金6.6015万元）；规模：142户463.5亩10843株（脱贫户含监测对象92户264.6亩6442株）;
建设内容：对英吾斯坦乡3个村142户种植的463.5亩10843株（其他户50户198.9亩4401株，脱贫户39户119.2亩3040株，脱贫不稳定户10户27.7亩644株，边缘易致贫户43户117.7亩2758株）进行嫁接改造为药用小酸枣，每株枝接3-6个穗，平均每株接5个穗，按照每个接穗补助2元，嫁接费1个接穗1元计算，合计每株补助15元。其中：6村36户、78.8亩、1998株、脱贫不稳定户6户、13.2亩、367株、边缘易致贫户30户、65.6亩、1631株；11村59户、231.9亩、4478株、其他户37户、148.5亩、2929株、脱贫户12户、42.5亩、813株、脱贫不稳定户2户、6.5亩、68株、边缘易致贫户8户、34.4亩、668株；23村47户、152.8亩、4367株、其他户13户、50.4亩、1472株、脱贫户27户、76.7亩、2227株、脱贫不稳定户2户、8亩、209株、边缘易致贫户5户、17.7亩、459株。</t>
  </si>
  <si>
    <t>英吾斯坦乡、农业农村局、林业草原局</t>
  </si>
  <si>
    <t>马若杰、张强、王妍</t>
  </si>
  <si>
    <t>通过对463.5亩10843株灰枣进行嫁接改造实现增产目标，每亩地按照40株计算，当年可实现农户亩均收入达到500元以上，第2年亩均增收可达到1000元以上，第3年亩均增收可达3000元以上，带动142户群众（其中脱贫户含监测对象92户）实现增收。</t>
  </si>
  <si>
    <t>kss2023073</t>
  </si>
  <si>
    <t>夏马勒巴格镇设施农业及附属配套建设项目</t>
  </si>
  <si>
    <t>2023.5-2023.10</t>
  </si>
  <si>
    <t>夏马勒巴格镇12村</t>
  </si>
  <si>
    <t>总投资：518.78万元；规模：107座
建设内容：在夏马勒巴格镇12村蔬菜示范村700亩耕地上，投资518.78万元。
一是投资267.5万元，进行设施农业拱棚建设，新建农业设施大拱棚107座，占地193.84亩，计划每座投资2.5万。
二是投资154万元，对现有的700亩耕地新建高效节水灌溉，其中：（1）投资25万元，新建高效节水灌溉一座1500立方的沉沙池；（2）投资15万元，新建高效节水灌溉一座30平方泵房；（3）投资114万元，分别为新建高效节水灌溉接入管道7000米，每米150元，投资105万元；检查井50座，每座1800元，投资9万元。
三是投资97.28万元，配套建设设施农业沙砾路12160平方米，每平方米80元，方便农户出行及蔬菜销售。</t>
  </si>
  <si>
    <t>座</t>
  </si>
  <si>
    <t>夏马勒巴格镇、农业农村局</t>
  </si>
  <si>
    <t>段卫杰、张强</t>
  </si>
  <si>
    <t>经济效益：新建700亩高效节水灌溉后可有效减少40%水量使用，每年每亩可节省54.3元，700亩地节省38012元，同时安装节水灌溉，便于统一进行水肥管理，提高蔬菜种植产量；带动生产，优化和完善农业生产配套设施，增加农民收入。
社会效益：项目建成后可提高63户（其中脱贫户20户68人）农户收入，每座大棚年收入不低于2000元；方便群众出行，提升群众满意度和幸福指数。</t>
  </si>
  <si>
    <t>kss2023074</t>
  </si>
  <si>
    <t>色满乡蔬菜拱棚基地建设项目</t>
  </si>
  <si>
    <t>色满乡3村、5村、9村</t>
  </si>
  <si>
    <t>总投资：1157.45万元；总规模：343.4亩，427座；
建设内容：
1、对3村4组、5组，5村5组、9村2组、5组343.4亩土地进行土地平整，土壤改良；土地平整每亩1500元，土壤改良每亩1000元（12立方农家肥、6立方河沙），计划投资85.85万元。
2、种植业基地之拱棚建设：对3村4组、5组，5村5组、9村2组、5组新建农业设施大拱棚427座，单体造价2.2万元，占地面积343亩，计划投资939.4万元。计划承包群众138户，预计可获得收益资金300元/座；共收益12.8万元。
3、对色满乡吐格3村4组、5组，5村5组、9村2组设施农业新建沙砾路3条，共计7900平方，每平方80元，共计63.2万元；3村4组5组、9村2组、5组设施农业新建产业大棚安装低压管道及附属设施，长4.6公里，每公里造价15万元，计划投资69万元。</t>
  </si>
  <si>
    <t>色满乡、农业农村局、交通局</t>
  </si>
  <si>
    <t>保金志、张强、王作宏</t>
  </si>
  <si>
    <t>经济效益：利用春提早、秋延迟，每座拱棚可增加蔬菜种植一茬，并利用蔬菜成熟倒茬时间，提高蔬菜售价，每座农户增收2000元。项目实施后每座拱棚收益300元，增加村集体收入。
社会效益：本项目实施后，鼓励引导138户群众发展特色蔬菜产业，促进农民增收起到积极的推动作用。</t>
  </si>
  <si>
    <t>kss2023075</t>
  </si>
  <si>
    <t>色满乡蔬菜产基地附属设施配套建设项目</t>
  </si>
  <si>
    <t>色满乡2村、3村、4村、5村、6村、7村、9村</t>
  </si>
  <si>
    <r>
      <rPr>
        <sz val="16"/>
        <rFont val="方正仿宋_GBK"/>
        <charset val="134"/>
      </rPr>
      <t xml:space="preserve">总投资：174万元
建设内容：
</t>
    </r>
    <r>
      <rPr>
        <b/>
        <sz val="16"/>
        <rFont val="方正仿宋_GBK"/>
        <charset val="134"/>
      </rPr>
      <t>一是</t>
    </r>
    <r>
      <rPr>
        <sz val="16"/>
        <rFont val="方正仿宋_GBK"/>
        <charset val="134"/>
      </rPr>
      <t xml:space="preserve">对色满乡2村、3村、4村、5村1组、5村5组、6村、7村2组、7村4组、9村建设洗菜池共计10个，投资50万元 。
</t>
    </r>
    <r>
      <rPr>
        <b/>
        <sz val="16"/>
        <rFont val="方正仿宋_GBK"/>
        <charset val="134"/>
      </rPr>
      <t>二是</t>
    </r>
    <r>
      <rPr>
        <sz val="16"/>
        <rFont val="方正仿宋_GBK"/>
        <charset val="134"/>
      </rPr>
      <t>农产品仓储物流基地新建道路，长1000米，共计4800平方，投资124万元。</t>
    </r>
  </si>
  <si>
    <t>经济效益：项目实施后可带动农户户均增收200元以上。本项目实施后，方便群众对蔬菜进行初加工，促进农业发展，促进农民增收起到积极的推动作用。
社会效益：涉及4家农副产品仓储、1家动禽饲料仓储、1家大型农贸市场、110户居民，通过道路修缮，为蔬菜冷藏、保鲜、加工、存储，打牢产业基础，缩短物流时间、提高农副产品中转及运输效率。改善营商环境、为提升产业现代化提供基本保障，为产业规模化发展提供基础，并改善人居环境。</t>
  </si>
  <si>
    <t>kss2023076</t>
  </si>
  <si>
    <t>荒地乡设施农业及附属设施配套建设项目</t>
  </si>
  <si>
    <t>荒地乡2村</t>
  </si>
  <si>
    <t>总投资：270万元，规模：100座大拱棚及附属配套设施。
建设内容：
一是投资232万元在荒地乡2村，新建50*8m的农业设施大拱棚100座，包括管材、卷膜器、防虫网、水泥底座、PO棚膜等，每座投资2.32万元。
二是投资12万元配套建设2公里的110低压管道附属设施（含出水桩），每公里投资6万元;
三是投资26万元配套建设1.3公里宽3-4米蔬菜基地产业路，便于蔬菜基地产品运输。</t>
  </si>
  <si>
    <t>荒地乡、农业农村局</t>
  </si>
  <si>
    <t>沈世达、张强</t>
  </si>
  <si>
    <t>经济效益：每座大棚年增收不低于1500元。
资产量化至村集体，年租金收入不低于5万元，壮大村集体收入。
社会效益：促进就业，就近就地解决群众就业20户30人（其中脱贫户2户4人）。</t>
  </si>
  <si>
    <t>kss2023077</t>
  </si>
  <si>
    <t>荒地乡日光温室建设项目</t>
  </si>
  <si>
    <t>荒地乡9村</t>
  </si>
  <si>
    <t>总投资：357万元 ，规模：10座。
建设内容：1.在荒地乡9村投资302万元新建60m*10m的全钢装配式结构日光温室10座，配套水肥一体机、卷帘机、棉被、暖风机、耳房、配电箱等设施，每座投资30.2万元。
2.投资25万元，对每座日光温室配套水、电设施，每座投资2.5万元。
3.投资30万元，对日光温室基地配套建设1.5公里厚30公分，宽3-4米的产业路（沙砾路），每公里投资20万元。</t>
  </si>
  <si>
    <t>经济效益：资产量化至村集体，10座温室年租金收入不低于8万元，壮大村集体经济，提高村集体土地利用率；通过合作社示范带动促进农民增收，每座温室年收入增长不低于1500元。
社会效益：带动群众就近就地就业，解决15户20人就业（其中脱贫户1户2人，监测户1户1人）。</t>
  </si>
  <si>
    <t>kss2023078</t>
  </si>
  <si>
    <t>乃则尔巴格镇5村方钢结构大拱棚建设项目</t>
  </si>
  <si>
    <t>乃镇5村</t>
  </si>
  <si>
    <t>总投资：50万元；规模：10座。
建设内容：在乃则尔巴格镇5村新建10座（长40米、宽14米）方钢结构大拱棚，配套棚膜、棉被、底座、卷帘机、供水管网、供电线路等附属设施，每座5万元，总投资50万元。</t>
  </si>
  <si>
    <t>乃则尔巴格镇、农业农村局</t>
  </si>
  <si>
    <t>张兰州、张强</t>
  </si>
  <si>
    <t>经济效益：资产归村集体所有，按照项目总投资年综合收益率2%-4%，增加村集体收入1万元-2万元。
社会效益：实现农户就近就地就业，预计带动就业稳定就业≥10人，零散务工≥20人，实现增收≥500元。</t>
  </si>
  <si>
    <t>kss2023080</t>
  </si>
  <si>
    <t>英吾斯坦乡湖羊良种繁育技术服务项目</t>
  </si>
  <si>
    <t>养殖业基地</t>
  </si>
  <si>
    <t>2023.05-2023.12</t>
  </si>
  <si>
    <t>1、2、3、4、5、6、7、8、9、10、11、12、13、14、15、16、17、18、19、20、21、22、23、24、25、26、27村</t>
  </si>
  <si>
    <t>总投资：27.055万元；规模：919户3865只；
建设内容：对全乡919户3865只（脱贫户525户1522只、脱贫不稳定户68户212只、边缘易致贫户53户183只、突发严重困难户20户57只、其他户253户1891只），进行技术服务等，每只羊补助70元。</t>
  </si>
  <si>
    <t>只</t>
  </si>
  <si>
    <t>英吾斯坦乡、农业农村局</t>
  </si>
  <si>
    <t>马若杰、张强</t>
  </si>
  <si>
    <t>经济效益：通过技术服务、人工授精等，降低湖羊饲养中的空怀，当年完成90%繁育任务，繁殖成活率达到170%以上，提升农户养殖湖羊的效益，促进666户脱贫户（含监测对象）增收，壮大全乡的畜牧业发展。</t>
  </si>
  <si>
    <t>kss2023081</t>
  </si>
  <si>
    <t>阿瓦提乡保鲜库建设项目</t>
  </si>
  <si>
    <t>农产品仓储保鲜冷链基础设施建设</t>
  </si>
  <si>
    <t>阿瓦提乡10村</t>
  </si>
  <si>
    <r>
      <rPr>
        <sz val="18"/>
        <rFont val="方正仿宋_GBK"/>
        <charset val="134"/>
      </rPr>
      <t>总投资：200万元；规模：1座
建设内容：在阿瓦提乡10村建设1座占地1200m</t>
    </r>
    <r>
      <rPr>
        <sz val="18"/>
        <rFont val="宋体"/>
        <charset val="134"/>
      </rPr>
      <t>³</t>
    </r>
    <r>
      <rPr>
        <sz val="18"/>
        <rFont val="方正仿宋_GBK"/>
        <charset val="134"/>
      </rPr>
      <t>的高保鲜库，配备变压器1台及其配套附属设施,投资200万元</t>
    </r>
  </si>
  <si>
    <t>阿瓦提乡、商工局</t>
  </si>
  <si>
    <t>王波、张龙堂</t>
  </si>
  <si>
    <t>经济效益：该项目建成后固定资产归村集体所有，资产收益率不低于同年银行贷款利率，惠及阿瓦提乡10村363户1445人。建成后可有效贮藏保鲜本村和周边4村、5村、8村、11村、18村、19村、20村、21村、22村等村的蔬菜和水果，从而有利于农户进行农副产品储存和错峰销售。
社会效益：稳定运营后解决6-8人就近就地就业，提高农民群众经济收入；同时在保鲜库建设过程中可带动本地群众短期务工20人，就近获取劳务报酬。</t>
  </si>
  <si>
    <t>kss2023082</t>
  </si>
  <si>
    <t>英吾斯坦乡冷冻冷藏保鲜库建设项目</t>
  </si>
  <si>
    <t>英吾斯坦乡3村</t>
  </si>
  <si>
    <t>总投资：150万元；规模：1座；
建设内容：在英吾斯坦乡3村建设1座700平方米的冷冻冷藏保鲜库及配备制冷设备、水、电路等附属设施配套。</t>
  </si>
  <si>
    <t>英吾斯坦乡、商工局</t>
  </si>
  <si>
    <t>马若杰、张龙堂</t>
  </si>
  <si>
    <t>经济效益：固定资产归村集体所有，资产收益率不低于同年银行贷款利率；通过建设保鲜库建设，实施城乡冷链物流设施建设等补短板，从源头加快解决农产品出村进城“最初一公里”问题，通过贮藏本村和全乡蔬菜、水果、牛羊肉从而提升英吾斯坦乡农产品不受季节影响储存的水果反季节销售则可以赚取更多的利润的效益。
社会效益：壮大全乡的农业发展，同时解决6人就业。</t>
  </si>
  <si>
    <t>kss2023083</t>
  </si>
  <si>
    <t>荒地乡商铺建设项目</t>
  </si>
  <si>
    <t>市场建设和农村电商物流</t>
  </si>
  <si>
    <t>荒地乡3村、5村</t>
  </si>
  <si>
    <t>总投资：356万元，规模：1400平方米。
建设内容：在荒地乡3村、5村建设村集体商铺2个，投资356万元。其中：一是在荒地乡3村，投资178万元，新建700平方米混凝土结构商铺，配套上下水、电、暖等附属设施配套。
二是在荒地乡5村，投资178万元，新建700平方米混凝土结构商铺，配套上下水、电、暖等附属设施配套。</t>
  </si>
  <si>
    <t>个</t>
  </si>
  <si>
    <t>荒地乡</t>
  </si>
  <si>
    <t>沈世达</t>
  </si>
  <si>
    <t>经济效益：资产量化至村集体，2座商铺年租金收入不低于7万元，壮大村集体经济；同时促进农民增收致富，年收入增加2000元以上。
社会效益：带动13户13人稳定就业。</t>
  </si>
  <si>
    <t>kss2023084</t>
  </si>
  <si>
    <t>伯什克然木乡商铺建设项目</t>
  </si>
  <si>
    <t>伯什克然木乡21村（11村）</t>
  </si>
  <si>
    <t>总投资：141万元；规模：552平方米
建设内容：在伯什克然木乡在21村（选址11村巴扎）新建一层混凝土结构商铺，共552平方米，配套上下水、电、暖等附属设施，每平方米投资约2543元，总投资141万元。</t>
  </si>
  <si>
    <t>伯什克然木乡</t>
  </si>
  <si>
    <t>朱之展</t>
  </si>
  <si>
    <t>经济效益：资产量化至村集体，壮大村集体经济，受益脱贫及监测户23户92人,年租金收入不低于5万元。
社会效益：解决无法远距离就业人员实现就近就地就业7人（其中：监测对象1户1人、脱贫户1户1人），增加工资性收入，实现增收。</t>
  </si>
  <si>
    <t>kss2023098</t>
  </si>
  <si>
    <t>多来特巴格乡商铺建设项目</t>
  </si>
  <si>
    <t>多来特巴格乡建设20村</t>
  </si>
  <si>
    <t>投资：370万元；
建设内容：在多来特巴格乡20村，投资370万元，新建1200平方米框架结构商铺，配套上下水、电、暖、消防等附属设施配套。</t>
  </si>
  <si>
    <t>多来特巴格乡</t>
  </si>
  <si>
    <t>田曙光</t>
  </si>
  <si>
    <t>经济效益：资产量化至多来特巴格乡1村、7村、17村集体，壮大村集体经济，年租金收入不低于30万元。
社会效益：解决无法远距离就业人员实现就近就地就业，受益脱贫及监测户87户333人增加工资性收入，实现增收。</t>
  </si>
  <si>
    <t>kss2023085</t>
  </si>
  <si>
    <t>阿瓦提乡防渗渠建设</t>
  </si>
  <si>
    <t>小型农田水利设施建设</t>
  </si>
  <si>
    <t>阿瓦提乡1村、13村。</t>
  </si>
  <si>
    <r>
      <rPr>
        <sz val="18"/>
        <rFont val="方正仿宋_GBK"/>
        <charset val="134"/>
      </rPr>
      <t>总投资：262.5万元；规模：3.5公里。
建设内容：在阿瓦提乡1村和13村建设流量0.5-0.2m</t>
    </r>
    <r>
      <rPr>
        <sz val="18"/>
        <rFont val="宋体"/>
        <charset val="134"/>
      </rPr>
      <t>³</t>
    </r>
    <r>
      <rPr>
        <sz val="18"/>
        <rFont val="方正仿宋_GBK"/>
        <charset val="134"/>
      </rPr>
      <t>/s的防渗渠3.5公里及附属配套设施等，每公里75万元。其中阿瓦提乡1村2.7公里、13村0.8公里。
建设地点：阿瓦提乡1村和13村。</t>
    </r>
  </si>
  <si>
    <t>公里</t>
  </si>
  <si>
    <t>阿瓦提乡、水利局</t>
  </si>
  <si>
    <t>王波、谢彦武</t>
  </si>
  <si>
    <t>经济效益：通过项目的实施可进一步完善农村水利基础设施建设，可在一定程度上减少水资源的浪费，提高水资源利用率，保障阿瓦提乡林果地和小麦棉花地的灌溉用水需求，促进增产增收。
社会效益：该项目建成后可覆盖2个村386户农户1640人，惠及流域灌溉面积达1850亩以上，在建设过程中带动不少于40人的当地农民工短期就业，增加农户经济收入。</t>
  </si>
  <si>
    <t>kss2023086</t>
  </si>
  <si>
    <t>浩罕乡防渗渠建设项目</t>
  </si>
  <si>
    <t>浩罕乡8村</t>
  </si>
  <si>
    <r>
      <rPr>
        <sz val="16"/>
        <rFont val="方正仿宋_GBK"/>
        <charset val="134"/>
      </rPr>
      <t>总投资：87.75万元  
规模：1.35公里                                                
建设内容：在浩罕乡8村投资87.75万元，新建防渗渠和配套闸口1.35km，设计流量0.2 m</t>
    </r>
    <r>
      <rPr>
        <sz val="16"/>
        <rFont val="宋体"/>
        <charset val="134"/>
      </rPr>
      <t>³</t>
    </r>
    <r>
      <rPr>
        <sz val="16"/>
        <rFont val="方正仿宋_GBK"/>
        <charset val="134"/>
      </rPr>
      <t>/s.建设标准：65万元/公里</t>
    </r>
  </si>
  <si>
    <t>浩罕乡、水利局</t>
  </si>
  <si>
    <t>刘晓聪、谢彦武</t>
  </si>
  <si>
    <t>经济效益：项目建完成后平均每亩地能增产增收300-400元，将极大改善8村1组砖厂地防渗渠渗漏问题，解决春夏两季作物用水困难，缓解旱情对农作物的影响，对农民增收，村促进经济发展起到积极的作用。
社会效益：项目建成后能带动周边390户农户（其中脱贫户含监测对象178户）灌溉周边860亩地农作物用水问题。</t>
  </si>
  <si>
    <t>kss2023087</t>
  </si>
  <si>
    <t>喀什地区肉牛全产业链基地建设项目-喀什市（一期）</t>
  </si>
  <si>
    <t>2023.03-2023.10</t>
  </si>
  <si>
    <t>疏勒县艾尔木冬乡</t>
  </si>
  <si>
    <t>总投资：2159.12万元。
建设内容：18个牛棚及配套兽医业务用房、储油间整体工程、消防泵房、厂区道路、电（箱变）；1间消毒更衣室、库房100平方米、机械库500平方米、业务用房1000平方米等附属设施配套建设。
使用年限：25年
建设地点：疏勒县艾尔木冬乡</t>
  </si>
  <si>
    <t>农业农村局</t>
  </si>
  <si>
    <t>张强</t>
  </si>
  <si>
    <t>经济效益：年固定资产收益2%，间接带动1000亩玉米种植，打造喀什地区畜牧养殖基地，保障肉品链供应。
社会效益：直接带动脱贫户、三类户20人以上就业。</t>
  </si>
  <si>
    <t>二</t>
  </si>
  <si>
    <t>就业项目（3个）</t>
  </si>
  <si>
    <t>kss2023089</t>
  </si>
  <si>
    <t>乃则尔巴格镇14村加工车间建设项目</t>
  </si>
  <si>
    <t>就业项目</t>
  </si>
  <si>
    <t>帮扶车间（特色手工基地）建设</t>
  </si>
  <si>
    <t>乃镇14村</t>
  </si>
  <si>
    <t>总投资：550万元，规模：1500平方米。
建设内容：在乃则尔巴格镇14村新建1500平方米地毯加工车间配套水，电，设施用房等设施。</t>
  </si>
  <si>
    <t>平方米</t>
  </si>
  <si>
    <t>乃则尔巴格镇、商工局</t>
  </si>
  <si>
    <t>张兰州、张龙堂</t>
  </si>
  <si>
    <t>经济效益：资产归村集体所有，按照项目总投资年综合收益率2%-4%收交租金，壮大村集体经济收入增加11万元-22万元。
社会效益：预计带动周边40人稳定就业≥40人，实现增收≥2500元。</t>
  </si>
  <si>
    <t>kss2023090</t>
  </si>
  <si>
    <t>荒地乡加工车间建设项目</t>
  </si>
  <si>
    <t>荒地乡5村</t>
  </si>
  <si>
    <t>总投资：150万元，规模：500平方米。
建设内容：在荒地乡5村新建一座500平方米产品加工车间及水、电、业务用房等配套，制作玫瑰花酱，玫瑰花精油、玫瑰纯露、玫瑰花花蕾等产品深加工;同时加工辣子酱、木瓜酱等农产品。</t>
  </si>
  <si>
    <t>荒地乡、商工局</t>
  </si>
  <si>
    <t>沈世达、张龙堂</t>
  </si>
  <si>
    <t>经济效益：提高群众种植玫瑰花积极性，在现有玫瑰花种植面积850亩基础上，扩大至1200亩以上，亩产量提高25至30公斤，市场价格每公斤可提高17元；资产量化至村集体，由村集体经济合作社管理运营，年租金不低于3万元，壮大村集体经济收入。
社会效益：促进本乡玫瑰花“花想容”特色产业壮大发展，延伸产业链，通过产品深加工及包装，可带动就业人数11户27人（脱贫户）。</t>
  </si>
  <si>
    <t>kss2023091</t>
  </si>
  <si>
    <t>荒地乡净菜车间建设项目</t>
  </si>
  <si>
    <t>总投资：68.36万元，规模：200平方米。
建设内容：在荒地乡2村新建一座200平方米净菜车间及水、电、净菜设备等设施配套，投资68.36万元。其中：一是投资50万元，建设200平方米净菜车间及水电配套；二是投资18.36万元，用于购置1台皮带挑拣输送机，投资3.6万元，1台整理皮带输送机，投资3.4万元，蔬菜打捆机1台，计划投资1.16万元，毛刷清洗机（软毛）1台，投资4万元，手动液压车1台，投资0.2万元，20个1.5㎡的整理工作台，投资6万元。</t>
  </si>
  <si>
    <t>经济效益：资产量化至村集体，由村集体经济合作社管理运营，年收益不低于1万元，壮大村集体经济收入。推动本乡蔬菜产业规模性种植达到2000亩，年产量每亩增加200公斤。
社会效益：促进7户10人（其中一脱贫户2户2人，监测户1户1人）就近就地就业增加群众收入，年收入增加1500元。</t>
  </si>
  <si>
    <t>三</t>
  </si>
  <si>
    <t>乡村建设行动（7个）</t>
  </si>
  <si>
    <t>kss2023092</t>
  </si>
  <si>
    <t>阿瓦提乡产业路建设项目</t>
  </si>
  <si>
    <t>乡村建设行动</t>
  </si>
  <si>
    <t>农村基础设施（含产业配套基础设施）</t>
  </si>
  <si>
    <t>阿瓦提乡2村、11村、22村、26村</t>
  </si>
  <si>
    <t>总投资：67.2万元； 规模：3.36公里
建设内容：在阿瓦提乡4个村建设的大拱棚进行附属道路建设，建设宽3米厚30cm沙砾路3.36公里（含配套涵洞等），每公里投资20万元。其中2村1.8公里、11村0.6公里、22村0.36公里、26村0.6公里。
建设地点：阿瓦提乡2村、11村、22村、26村.</t>
  </si>
  <si>
    <t>阿瓦提乡、交通局</t>
  </si>
  <si>
    <t>王波、王作宏</t>
  </si>
  <si>
    <t>经济效益：该项目建成后可有效补齐发展农村农业设施基础短板，可满足阿瓦提乡4个村群众1159户4815人的生产生活交通需要，便于312座大拱棚及24座日光温室的果蔬的采摘及运输销售，为产业发展提供有力保障，促进乡村种植业发展。
社会效益：在建设过程中带动不少于12人的当地农民工短期就业，增加农户经济收入。</t>
  </si>
  <si>
    <t>kss2023093</t>
  </si>
  <si>
    <t>伯什克然木乡产业路建设项目</t>
  </si>
  <si>
    <t>伯什克然木乡3村、13村、18村、30村</t>
  </si>
  <si>
    <t>总投资：156万元；规模：7.8公里
建设内容：建设内容：在4个村新建厚30公分，宽2-4米沙砾路7.8公里（配套建设涵洞），每公里投资20万元，总投资156万元。其中：
1、3村100亩杏子产业基地内新建厚30公分，宽2-4米沙砾路0.6公里；
2、13村800亩小麦玉米产业基地内新建厚30公分，宽2-4米沙砾路1.7公里；
3、18村2200亩林果产业基地内新建厚30公分，宽2-4米沙砾路4公里；
4、30村200亩葡萄产业基地内新建厚30公分，宽2-4米沙砾路1.5公里；</t>
  </si>
  <si>
    <t>伯什克然木乡、交通局</t>
  </si>
  <si>
    <t>朱之展、王作宏</t>
  </si>
  <si>
    <t>经济效益：方便3300亩特色农产品的采摘及运输，受益脱贫及监测户132户304人，促进增收。
社会效益：补齐产业发展基础设施，改善生产条件，促进产业发展。</t>
  </si>
  <si>
    <t>kss2023094</t>
  </si>
  <si>
    <t>浩罕乡产业路建设项目</t>
  </si>
  <si>
    <t>浩罕乡10村、14村</t>
  </si>
  <si>
    <t>总投资：85.16万元
建设内容：在浩罕乡10村、14村建设4.258公里沙砾路，投资85.16万元，一是浩罕乡库康14村新建2.2公里产业道路，每公里20万元元，合计44万元。二是浩罕乡园丁（10）村新建农业生产砂砾道路2条，其中：1组主要居民点至西居民点之间农机通行道路256米，每公里20万元，共需资金5.12万元；3组主要居民点以西田间农业生产道路，西向居民点200米处至铁路线，全长1802米，共需资金36.04万元。</t>
  </si>
  <si>
    <t>浩罕乡、交通局</t>
  </si>
  <si>
    <t>刘晓聪、王作宏</t>
  </si>
  <si>
    <t>社会效益：通过修建产业路，提高农机通行效率，在小麦、玉米收割时机械化作业更加方便，较少收割时间，换季播种时间更为充足，提高农业生产效率。</t>
  </si>
  <si>
    <t>kss2023095</t>
  </si>
  <si>
    <t>乃则尔巴格镇产业路建设项目</t>
  </si>
  <si>
    <t>乃镇1村、10村</t>
  </si>
  <si>
    <t>总投资：76万元；规模：3.8公里
建设内容：在乃则尔巴格镇1村、10村集中连片850亩林果种植基地投资76万元，建设厚度30cm宽2-4米，长3.8公里砂砾产业路（配套涵管建设），其中1村3公里，10村0.8公里，每公里投资20万元。</t>
  </si>
  <si>
    <t>乃则尔巴格镇、交通局</t>
  </si>
  <si>
    <t>张兰州、王作宏</t>
  </si>
  <si>
    <t>社会效益：补齐850亩集中连片种植区基础设施，便于农产品的采摘及运输，促进种植业机械化种植，改善农户生产生活条件。</t>
  </si>
  <si>
    <t>kss2023096</t>
  </si>
  <si>
    <t>荒地乡产业路建设项目</t>
  </si>
  <si>
    <t>荒地乡1村、5村、7村、11村。</t>
  </si>
  <si>
    <t>总投资：116万元    规模：5.8公里。
建设内容：在荒地乡4个村新建产业路5.8公里，每公里投资20万元，投资116万元。其中：
1.在荒地乡1村120亩蔬菜种植基地内投资30万元，配套建设厚30公分，宽3-4米沙砾路1.5公里；
2、在荒地乡5村100亩玫瑰花产业基地内投资60万元，配套建设厚30公分，宽3-4米沙砾路3公里；
3.在荒地乡7村80亩核桃园产业基地内投资20万元，配套建设厚30公分，宽3-4米沙砾路1公里；
4.在荒地乡11村15座设施拱棚（占地面积16.5亩）产业基地内投资6万元，配套建设厚30公分，宽3-4米沙砾路0.3公里。</t>
  </si>
  <si>
    <t>荒地乡、交通局</t>
  </si>
  <si>
    <t>沈世达、王作宏</t>
  </si>
  <si>
    <t>社会效益：补齐316.5亩蔬菜产业及设施农业和林果基地产业发展基础设施短板，便于农户采收农产品运输，为农业生产提供便利的运输条件，为产业发展提供保障。</t>
  </si>
  <si>
    <t>kss2023099</t>
  </si>
  <si>
    <t>色满乡村组道路建设项目</t>
  </si>
  <si>
    <t>色满乡3村、9村</t>
  </si>
  <si>
    <t>投资：165万元（2023年少数民族发展结余资金）
建设内容：在色满乡3村、9村改扩建11046平方米的村组道路，其中3村改扩建4872平方米；9村改扩建6174平方米。</t>
  </si>
  <si>
    <t>色满乡、统战部</t>
  </si>
  <si>
    <t>保金志、郝维龙</t>
  </si>
  <si>
    <t>社会效益：改善农户出行环境，受益脱贫人口（含监测对象）643人，同时提升村容村貌，改善人居环境。</t>
  </si>
  <si>
    <t>kss2023097</t>
  </si>
  <si>
    <t>浩罕乡村组道路建设项目</t>
  </si>
  <si>
    <t>浩罕乡12村</t>
  </si>
  <si>
    <t>总投资：243.555万元
规模：4.04公里
建设内容：①对12村1组、2组、3组、8组、9组主干道新建长1.69公里,宽6.5米道路，共10985㎡，新建长1.25公里宽4米道路，共5000㎡②新建1组至10组的小巷道共1.1公里，宽2.5米，共计2750㎡，新建道路每平方资金需要130元/㎡，以上道路修建共计需要资金243.555万元。</t>
  </si>
  <si>
    <t>社会效益：改善辖区从业人员出售粮食和蔬菜水果带来运输上的便利，同时提升村容村貌，改善人居环境，建成后对今后经济发展有重要推动作用。</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</si>
</sst>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_ "/>
  </numFmts>
  <fonts count="35">
    <font>
      <sz val="12"/>
      <name val="宋体"/>
      <charset val="134"/>
    </font>
    <font>
      <b/>
      <sz val="12"/>
      <name val="宋体"/>
      <charset val="134"/>
    </font>
    <font>
      <sz val="12"/>
      <name val="方正黑体_GBK"/>
      <charset val="134"/>
    </font>
    <font>
      <b/>
      <sz val="12"/>
      <name val="方正仿宋_GBK"/>
      <charset val="134"/>
    </font>
    <font>
      <sz val="14"/>
      <name val="宋体"/>
      <charset val="134"/>
    </font>
    <font>
      <sz val="20"/>
      <name val="方正小标宋_GBK"/>
      <charset val="134"/>
    </font>
    <font>
      <sz val="14"/>
      <name val="方正小标宋_GBK"/>
      <charset val="134"/>
    </font>
    <font>
      <b/>
      <sz val="16"/>
      <name val="方正仿宋_GBK"/>
      <charset val="134"/>
    </font>
    <font>
      <b/>
      <sz val="14"/>
      <name val="方正仿宋_GBK"/>
      <charset val="134"/>
    </font>
    <font>
      <sz val="16"/>
      <name val="方正仿宋_GBK"/>
      <charset val="134"/>
    </font>
    <font>
      <sz val="14"/>
      <name val="方正仿宋_GBK"/>
      <charset val="134"/>
    </font>
    <font>
      <sz val="12"/>
      <name val="方正仿宋_GBK"/>
      <charset val="134"/>
    </font>
    <font>
      <sz val="18"/>
      <name val="方正仿宋_GBK"/>
      <charset val="134"/>
    </font>
    <font>
      <sz val="11"/>
      <color theme="1"/>
      <name val="宋体"/>
      <charset val="134"/>
      <scheme val="minor"/>
    </font>
    <font>
      <sz val="11"/>
      <color theme="0"/>
      <name val="宋体"/>
      <charset val="0"/>
      <scheme val="minor"/>
    </font>
    <font>
      <sz val="11"/>
      <color theme="1"/>
      <name val="宋体"/>
      <charset val="0"/>
      <scheme val="minor"/>
    </font>
    <font>
      <b/>
      <sz val="15"/>
      <color theme="3"/>
      <name val="宋体"/>
      <charset val="134"/>
      <scheme val="minor"/>
    </font>
    <font>
      <u/>
      <sz val="11"/>
      <color rgb="FF0000FF"/>
      <name val="宋体"/>
      <charset val="0"/>
      <scheme val="minor"/>
    </font>
    <font>
      <sz val="11"/>
      <color rgb="FF9C0006"/>
      <name val="宋体"/>
      <charset val="0"/>
      <scheme val="minor"/>
    </font>
    <font>
      <sz val="11"/>
      <color rgb="FFFA7D00"/>
      <name val="宋体"/>
      <charset val="0"/>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006100"/>
      <name val="宋体"/>
      <charset val="0"/>
      <scheme val="minor"/>
    </font>
    <font>
      <b/>
      <sz val="13"/>
      <color theme="3"/>
      <name val="宋体"/>
      <charset val="134"/>
      <scheme val="minor"/>
    </font>
    <font>
      <u/>
      <sz val="11"/>
      <color rgb="FF800080"/>
      <name val="宋体"/>
      <charset val="0"/>
      <scheme val="minor"/>
    </font>
    <font>
      <b/>
      <sz val="11"/>
      <color rgb="FFFA7D00"/>
      <name val="宋体"/>
      <charset val="0"/>
      <scheme val="minor"/>
    </font>
    <font>
      <i/>
      <sz val="11"/>
      <color rgb="FF7F7F7F"/>
      <name val="宋体"/>
      <charset val="0"/>
      <scheme val="minor"/>
    </font>
    <font>
      <b/>
      <sz val="18"/>
      <color theme="3"/>
      <name val="宋体"/>
      <charset val="134"/>
      <scheme val="minor"/>
    </font>
    <font>
      <sz val="11"/>
      <color rgb="FF9C6500"/>
      <name val="宋体"/>
      <charset val="0"/>
      <scheme val="minor"/>
    </font>
    <font>
      <b/>
      <sz val="11"/>
      <color theme="1"/>
      <name val="宋体"/>
      <charset val="0"/>
      <scheme val="minor"/>
    </font>
    <font>
      <b/>
      <sz val="11"/>
      <color rgb="FF3F3F3F"/>
      <name val="宋体"/>
      <charset val="0"/>
      <scheme val="minor"/>
    </font>
    <font>
      <b/>
      <sz val="11"/>
      <color rgb="FFFFFFFF"/>
      <name val="宋体"/>
      <charset val="0"/>
      <scheme val="minor"/>
    </font>
    <font>
      <sz val="18"/>
      <name val="宋体"/>
      <charset val="134"/>
    </font>
    <font>
      <sz val="16"/>
      <name val="宋体"/>
      <charset val="134"/>
    </font>
  </fonts>
  <fills count="33">
    <fill>
      <patternFill patternType="none"/>
    </fill>
    <fill>
      <patternFill patternType="gray125"/>
    </fill>
    <fill>
      <patternFill patternType="solid">
        <fgColor theme="7"/>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6"/>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2" fontId="13" fillId="0" borderId="0" applyFont="0" applyFill="0" applyBorder="0" applyAlignment="0" applyProtection="0">
      <alignment vertical="center"/>
    </xf>
    <xf numFmtId="0" fontId="15" fillId="8" borderId="0" applyNumberFormat="0" applyBorder="0" applyAlignment="0" applyProtection="0">
      <alignment vertical="center"/>
    </xf>
    <xf numFmtId="0" fontId="22" fillId="9" borderId="10"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5" fillId="10" borderId="0" applyNumberFormat="0" applyBorder="0" applyAlignment="0" applyProtection="0">
      <alignment vertical="center"/>
    </xf>
    <xf numFmtId="0" fontId="18" fillId="5" borderId="0" applyNumberFormat="0" applyBorder="0" applyAlignment="0" applyProtection="0">
      <alignment vertical="center"/>
    </xf>
    <xf numFmtId="43" fontId="13" fillId="0" borderId="0" applyFont="0" applyFill="0" applyBorder="0" applyAlignment="0" applyProtection="0">
      <alignment vertical="center"/>
    </xf>
    <xf numFmtId="0" fontId="14" fillId="13" borderId="0" applyNumberFormat="0" applyBorder="0" applyAlignment="0" applyProtection="0">
      <alignment vertical="center"/>
    </xf>
    <xf numFmtId="0" fontId="17" fillId="0" borderId="0" applyNumberFormat="0" applyFill="0" applyBorder="0" applyAlignment="0" applyProtection="0">
      <alignment vertical="center"/>
    </xf>
    <xf numFmtId="9" fontId="13" fillId="0" borderId="0" applyFont="0" applyFill="0" applyBorder="0" applyAlignment="0" applyProtection="0">
      <alignment vertical="center"/>
    </xf>
    <xf numFmtId="0" fontId="25" fillId="0" borderId="0" applyNumberFormat="0" applyFill="0" applyBorder="0" applyAlignment="0" applyProtection="0">
      <alignment vertical="center"/>
    </xf>
    <xf numFmtId="0" fontId="13" fillId="20" borderId="11" applyNumberFormat="0" applyFont="0" applyAlignment="0" applyProtection="0">
      <alignment vertical="center"/>
    </xf>
    <xf numFmtId="0" fontId="14" fillId="19" borderId="0" applyNumberFormat="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6" fillId="0" borderId="8" applyNumberFormat="0" applyFill="0" applyAlignment="0" applyProtection="0">
      <alignment vertical="center"/>
    </xf>
    <xf numFmtId="0" fontId="24" fillId="0" borderId="8" applyNumberFormat="0" applyFill="0" applyAlignment="0" applyProtection="0">
      <alignment vertical="center"/>
    </xf>
    <xf numFmtId="0" fontId="14" fillId="15" borderId="0" applyNumberFormat="0" applyBorder="0" applyAlignment="0" applyProtection="0">
      <alignment vertical="center"/>
    </xf>
    <xf numFmtId="0" fontId="21" fillId="0" borderId="14" applyNumberFormat="0" applyFill="0" applyAlignment="0" applyProtection="0">
      <alignment vertical="center"/>
    </xf>
    <xf numFmtId="0" fontId="14" fillId="7" borderId="0" applyNumberFormat="0" applyBorder="0" applyAlignment="0" applyProtection="0">
      <alignment vertical="center"/>
    </xf>
    <xf numFmtId="0" fontId="31" fillId="18" borderId="13" applyNumberFormat="0" applyAlignment="0" applyProtection="0">
      <alignment vertical="center"/>
    </xf>
    <xf numFmtId="0" fontId="26" fillId="18" borderId="10" applyNumberFormat="0" applyAlignment="0" applyProtection="0">
      <alignment vertical="center"/>
    </xf>
    <xf numFmtId="0" fontId="32" fillId="23" borderId="15" applyNumberFormat="0" applyAlignment="0" applyProtection="0">
      <alignment vertical="center"/>
    </xf>
    <xf numFmtId="0" fontId="15" fillId="24" borderId="0" applyNumberFormat="0" applyBorder="0" applyAlignment="0" applyProtection="0">
      <alignment vertical="center"/>
    </xf>
    <xf numFmtId="0" fontId="14" fillId="4" borderId="0" applyNumberFormat="0" applyBorder="0" applyAlignment="0" applyProtection="0">
      <alignment vertical="center"/>
    </xf>
    <xf numFmtId="0" fontId="19" fillId="0" borderId="9" applyNumberFormat="0" applyFill="0" applyAlignment="0" applyProtection="0">
      <alignment vertical="center"/>
    </xf>
    <xf numFmtId="0" fontId="30" fillId="0" borderId="12" applyNumberFormat="0" applyFill="0" applyAlignment="0" applyProtection="0">
      <alignment vertical="center"/>
    </xf>
    <xf numFmtId="0" fontId="23" fillId="12" borderId="0" applyNumberFormat="0" applyBorder="0" applyAlignment="0" applyProtection="0">
      <alignment vertical="center"/>
    </xf>
    <xf numFmtId="0" fontId="29" fillId="21" borderId="0" applyNumberFormat="0" applyBorder="0" applyAlignment="0" applyProtection="0">
      <alignment vertical="center"/>
    </xf>
    <xf numFmtId="0" fontId="15" fillId="26" borderId="0" applyNumberFormat="0" applyBorder="0" applyAlignment="0" applyProtection="0">
      <alignment vertical="center"/>
    </xf>
    <xf numFmtId="0" fontId="14" fillId="22" borderId="0" applyNumberFormat="0" applyBorder="0" applyAlignment="0" applyProtection="0">
      <alignment vertical="center"/>
    </xf>
    <xf numFmtId="0" fontId="15" fillId="6" borderId="0" applyNumberFormat="0" applyBorder="0" applyAlignment="0" applyProtection="0">
      <alignment vertical="center"/>
    </xf>
    <xf numFmtId="0" fontId="15" fillId="17" borderId="0" applyNumberFormat="0" applyBorder="0" applyAlignment="0" applyProtection="0">
      <alignment vertical="center"/>
    </xf>
    <xf numFmtId="0" fontId="15" fillId="28" borderId="0" applyNumberFormat="0" applyBorder="0" applyAlignment="0" applyProtection="0">
      <alignment vertical="center"/>
    </xf>
    <xf numFmtId="0" fontId="15" fillId="3"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5" fillId="16" borderId="0" applyNumberFormat="0" applyBorder="0" applyAlignment="0" applyProtection="0">
      <alignment vertical="center"/>
    </xf>
    <xf numFmtId="0" fontId="15" fillId="27" borderId="0" applyNumberFormat="0" applyBorder="0" applyAlignment="0" applyProtection="0">
      <alignment vertical="center"/>
    </xf>
    <xf numFmtId="0" fontId="14" fillId="29" borderId="0" applyNumberFormat="0" applyBorder="0" applyAlignment="0" applyProtection="0">
      <alignment vertical="center"/>
    </xf>
    <xf numFmtId="0" fontId="15" fillId="14" borderId="0" applyNumberFormat="0" applyBorder="0" applyAlignment="0" applyProtection="0">
      <alignment vertical="center"/>
    </xf>
    <xf numFmtId="0" fontId="14" fillId="30" borderId="0" applyNumberFormat="0" applyBorder="0" applyAlignment="0" applyProtection="0">
      <alignment vertical="center"/>
    </xf>
    <xf numFmtId="0" fontId="14" fillId="25" borderId="0" applyNumberFormat="0" applyBorder="0" applyAlignment="0" applyProtection="0">
      <alignment vertical="center"/>
    </xf>
    <xf numFmtId="0" fontId="15" fillId="31" borderId="0" applyNumberFormat="0" applyBorder="0" applyAlignment="0" applyProtection="0">
      <alignment vertical="center"/>
    </xf>
    <xf numFmtId="0" fontId="14" fillId="32" borderId="0" applyNumberFormat="0" applyBorder="0" applyAlignment="0" applyProtection="0">
      <alignment vertical="center"/>
    </xf>
    <xf numFmtId="0" fontId="13" fillId="0" borderId="0">
      <alignment vertical="center"/>
    </xf>
    <xf numFmtId="0" fontId="0" fillId="0" borderId="0"/>
  </cellStyleXfs>
  <cellXfs count="51">
    <xf numFmtId="0" fontId="0" fillId="0" borderId="0" xfId="0"/>
    <xf numFmtId="10" fontId="0" fillId="0" borderId="0" xfId="0" applyNumberFormat="1"/>
    <xf numFmtId="0" fontId="1" fillId="0" borderId="0" xfId="0" applyFont="1"/>
    <xf numFmtId="0" fontId="0" fillId="0" borderId="0" xfId="0"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0" fillId="0" borderId="0" xfId="0" applyFont="1" applyFill="1" applyBorder="1"/>
    <xf numFmtId="0" fontId="4" fillId="0" borderId="0" xfId="0" applyFont="1" applyFill="1" applyBorder="1"/>
    <xf numFmtId="0" fontId="4" fillId="0" borderId="0" xfId="0" applyFont="1" applyFill="1" applyBorder="1" applyAlignment="1">
      <alignment horizontal="center"/>
    </xf>
    <xf numFmtId="0" fontId="0" fillId="0" borderId="0" xfId="0" applyFont="1" applyFill="1" applyBorder="1" applyAlignment="1">
      <alignment wrapText="1"/>
    </xf>
    <xf numFmtId="0" fontId="0" fillId="0" borderId="0" xfId="0" applyFont="1" applyFill="1" applyBorder="1" applyAlignment="1">
      <alignment horizontal="center"/>
    </xf>
    <xf numFmtId="0" fontId="0" fillId="0" borderId="0" xfId="0" applyFont="1" applyFill="1" applyBorder="1" applyAlignment="1">
      <alignment horizontal="justify"/>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2" fillId="0" borderId="1" xfId="0" applyFont="1" applyFill="1" applyBorder="1" applyAlignment="1">
      <alignment horizontal="center" vertical="center" textRotation="255"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5" fillId="0" borderId="0" xfId="0" applyFont="1" applyFill="1" applyBorder="1" applyAlignment="1">
      <alignment horizontal="justify" vertical="center"/>
    </xf>
    <xf numFmtId="0" fontId="7"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6"/>
  <sheetViews>
    <sheetView tabSelected="1" zoomScale="40" zoomScaleNormal="40" workbookViewId="0">
      <selection activeCell="Y7" sqref="Y7"/>
    </sheetView>
  </sheetViews>
  <sheetFormatPr defaultColWidth="9" defaultRowHeight="18.75"/>
  <cols>
    <col min="1" max="1" width="5.25" style="6" customWidth="1"/>
    <col min="2" max="2" width="6.625" style="6" customWidth="1"/>
    <col min="3" max="3" width="17.275" style="6" customWidth="1"/>
    <col min="4" max="4" width="7.375" style="7" customWidth="1"/>
    <col min="5" max="5" width="12.275" style="8" customWidth="1"/>
    <col min="6" max="6" width="7.94166666666667" style="9" customWidth="1"/>
    <col min="7" max="7" width="11.8083333333333" style="9" customWidth="1"/>
    <col min="8" max="8" width="22.0416666666667" style="10" customWidth="1"/>
    <col min="9" max="9" width="79.3083333333333" style="6" customWidth="1"/>
    <col min="10" max="10" width="6.125" style="9" customWidth="1"/>
    <col min="11" max="11" width="11.25" style="10" customWidth="1"/>
    <col min="12" max="12" width="19.375" style="10" customWidth="1"/>
    <col min="13" max="13" width="14.25" style="10" customWidth="1"/>
    <col min="14" max="14" width="15.35" style="10" customWidth="1"/>
    <col min="15" max="15" width="11.875" style="10" customWidth="1"/>
    <col min="16" max="16" width="10.5" style="10" customWidth="1"/>
    <col min="17" max="17" width="13.4083333333333" style="10" customWidth="1"/>
    <col min="18" max="18" width="14.7666666666667" style="6" customWidth="1"/>
    <col min="19" max="19" width="72.1833333333333" style="11" customWidth="1"/>
    <col min="20" max="20" width="9.25" style="9" customWidth="1"/>
    <col min="21" max="16384" width="9" style="6"/>
  </cols>
  <sheetData>
    <row r="1" s="3" customFormat="1" ht="30.95" customHeight="1" spans="1:20">
      <c r="A1" s="12" t="s">
        <v>0</v>
      </c>
      <c r="B1" s="12"/>
      <c r="C1" s="12"/>
      <c r="D1" s="13"/>
      <c r="E1" s="13"/>
      <c r="F1" s="14"/>
      <c r="G1" s="14"/>
      <c r="H1" s="12"/>
      <c r="I1" s="12"/>
      <c r="J1" s="14"/>
      <c r="K1" s="12"/>
      <c r="L1" s="12"/>
      <c r="M1" s="12"/>
      <c r="N1" s="12"/>
      <c r="O1" s="12"/>
      <c r="P1" s="12"/>
      <c r="Q1" s="12"/>
      <c r="R1" s="12"/>
      <c r="S1" s="47"/>
      <c r="T1" s="14"/>
    </row>
    <row r="2" s="4" customFormat="1" ht="27.95" customHeight="1" spans="1:20">
      <c r="A2" s="15" t="s">
        <v>1</v>
      </c>
      <c r="B2" s="16" t="s">
        <v>2</v>
      </c>
      <c r="C2" s="16" t="s">
        <v>3</v>
      </c>
      <c r="D2" s="16" t="s">
        <v>4</v>
      </c>
      <c r="E2" s="16" t="s">
        <v>5</v>
      </c>
      <c r="F2" s="16" t="s">
        <v>6</v>
      </c>
      <c r="G2" s="17" t="s">
        <v>7</v>
      </c>
      <c r="H2" s="16" t="s">
        <v>8</v>
      </c>
      <c r="I2" s="16" t="s">
        <v>9</v>
      </c>
      <c r="J2" s="16" t="s">
        <v>10</v>
      </c>
      <c r="K2" s="16" t="s">
        <v>11</v>
      </c>
      <c r="L2" s="16" t="s">
        <v>12</v>
      </c>
      <c r="M2" s="16"/>
      <c r="N2" s="16"/>
      <c r="O2" s="16"/>
      <c r="P2" s="16"/>
      <c r="Q2" s="16" t="s">
        <v>13</v>
      </c>
      <c r="R2" s="16" t="s">
        <v>14</v>
      </c>
      <c r="S2" s="16" t="s">
        <v>15</v>
      </c>
      <c r="T2" s="16" t="s">
        <v>16</v>
      </c>
    </row>
    <row r="3" s="4" customFormat="1" ht="27.95" customHeight="1" spans="1:20">
      <c r="A3" s="15"/>
      <c r="B3" s="16"/>
      <c r="C3" s="16"/>
      <c r="D3" s="16"/>
      <c r="E3" s="16"/>
      <c r="F3" s="16"/>
      <c r="G3" s="18"/>
      <c r="H3" s="16"/>
      <c r="I3" s="16"/>
      <c r="J3" s="16"/>
      <c r="K3" s="16"/>
      <c r="L3" s="16" t="s">
        <v>17</v>
      </c>
      <c r="M3" s="17" t="s">
        <v>18</v>
      </c>
      <c r="N3" s="16" t="s">
        <v>19</v>
      </c>
      <c r="O3" s="16" t="s">
        <v>20</v>
      </c>
      <c r="P3" s="16" t="s">
        <v>21</v>
      </c>
      <c r="Q3" s="16"/>
      <c r="R3" s="16"/>
      <c r="S3" s="16"/>
      <c r="T3" s="16"/>
    </row>
    <row r="4" s="4" customFormat="1" ht="58" customHeight="1" spans="1:20">
      <c r="A4" s="15"/>
      <c r="B4" s="16"/>
      <c r="C4" s="16"/>
      <c r="D4" s="16"/>
      <c r="E4" s="16"/>
      <c r="F4" s="16"/>
      <c r="G4" s="19"/>
      <c r="H4" s="16"/>
      <c r="I4" s="16"/>
      <c r="J4" s="16"/>
      <c r="K4" s="16"/>
      <c r="L4" s="16"/>
      <c r="M4" s="19"/>
      <c r="N4" s="16"/>
      <c r="O4" s="16"/>
      <c r="P4" s="16"/>
      <c r="Q4" s="16"/>
      <c r="R4" s="16"/>
      <c r="S4" s="16"/>
      <c r="T4" s="16"/>
    </row>
    <row r="5" s="5" customFormat="1" ht="36.95" customHeight="1" spans="1:20">
      <c r="A5" s="20" t="s">
        <v>22</v>
      </c>
      <c r="B5" s="21"/>
      <c r="C5" s="21"/>
      <c r="D5" s="22"/>
      <c r="E5" s="22"/>
      <c r="F5" s="23"/>
      <c r="G5" s="23"/>
      <c r="H5" s="24"/>
      <c r="I5" s="24"/>
      <c r="J5" s="24"/>
      <c r="K5" s="24"/>
      <c r="L5" s="24">
        <f>L6+L25+L29</f>
        <v>8283.337</v>
      </c>
      <c r="M5" s="24">
        <f>M6+M25+M29</f>
        <v>8095.7295</v>
      </c>
      <c r="N5" s="24">
        <f>N6+N25+N29</f>
        <v>187.6075</v>
      </c>
      <c r="O5" s="24">
        <f>O6+O25+O29</f>
        <v>0</v>
      </c>
      <c r="P5" s="24">
        <f>P6+P25+P29</f>
        <v>0</v>
      </c>
      <c r="Q5" s="24"/>
      <c r="R5" s="24"/>
      <c r="S5" s="48"/>
      <c r="T5" s="24"/>
    </row>
    <row r="6" s="5" customFormat="1" ht="40" customHeight="1" spans="1:20">
      <c r="A6" s="25" t="s">
        <v>23</v>
      </c>
      <c r="B6" s="25"/>
      <c r="C6" s="24" t="s">
        <v>24</v>
      </c>
      <c r="D6" s="26"/>
      <c r="E6" s="26"/>
      <c r="F6" s="24"/>
      <c r="G6" s="24"/>
      <c r="H6" s="24"/>
      <c r="I6" s="24"/>
      <c r="J6" s="24"/>
      <c r="K6" s="24"/>
      <c r="L6" s="24">
        <f>SUM(L7:L24)</f>
        <v>6606.062</v>
      </c>
      <c r="M6" s="24">
        <f>SUM(M7:M24)</f>
        <v>6418.4545</v>
      </c>
      <c r="N6" s="24">
        <f>SUM(N7:N24)</f>
        <v>187.6075</v>
      </c>
      <c r="O6" s="24">
        <f>SUM(O7:O24)</f>
        <v>0</v>
      </c>
      <c r="P6" s="24">
        <f>SUM(P7:P24)</f>
        <v>0</v>
      </c>
      <c r="Q6" s="24"/>
      <c r="R6" s="24"/>
      <c r="S6" s="48"/>
      <c r="T6" s="24"/>
    </row>
    <row r="7" s="5" customFormat="1" ht="316" customHeight="1" spans="1:20">
      <c r="A7" s="27">
        <v>1</v>
      </c>
      <c r="B7" s="28" t="s">
        <v>25</v>
      </c>
      <c r="C7" s="28" t="s">
        <v>26</v>
      </c>
      <c r="D7" s="29" t="s">
        <v>27</v>
      </c>
      <c r="E7" s="29" t="s">
        <v>28</v>
      </c>
      <c r="F7" s="28" t="s">
        <v>29</v>
      </c>
      <c r="G7" s="28" t="s">
        <v>30</v>
      </c>
      <c r="H7" s="28" t="s">
        <v>31</v>
      </c>
      <c r="I7" s="38" t="s">
        <v>32</v>
      </c>
      <c r="J7" s="28" t="s">
        <v>33</v>
      </c>
      <c r="K7" s="27">
        <v>19.94</v>
      </c>
      <c r="L7" s="27">
        <f>SUM(M7,N7,O7,P7)</f>
        <v>299.1</v>
      </c>
      <c r="M7" s="27">
        <v>137.49</v>
      </c>
      <c r="N7" s="28">
        <v>161.61</v>
      </c>
      <c r="O7" s="24"/>
      <c r="P7" s="24"/>
      <c r="Q7" s="28" t="s">
        <v>34</v>
      </c>
      <c r="R7" s="28" t="s">
        <v>35</v>
      </c>
      <c r="S7" s="38" t="s">
        <v>36</v>
      </c>
      <c r="T7" s="38"/>
    </row>
    <row r="8" s="5" customFormat="1" ht="324" customHeight="1" spans="1:20">
      <c r="A8" s="27">
        <v>2</v>
      </c>
      <c r="B8" s="28" t="s">
        <v>37</v>
      </c>
      <c r="C8" s="28" t="s">
        <v>38</v>
      </c>
      <c r="D8" s="29" t="s">
        <v>27</v>
      </c>
      <c r="E8" s="29" t="s">
        <v>28</v>
      </c>
      <c r="F8" s="28" t="s">
        <v>29</v>
      </c>
      <c r="G8" s="28" t="s">
        <v>30</v>
      </c>
      <c r="H8" s="28" t="s">
        <v>39</v>
      </c>
      <c r="I8" s="38" t="s">
        <v>40</v>
      </c>
      <c r="J8" s="28" t="s">
        <v>33</v>
      </c>
      <c r="K8" s="27">
        <v>0.6695</v>
      </c>
      <c r="L8" s="27">
        <f t="shared" ref="L8:L13" si="0">SUM(M8,N8,O8,P8)</f>
        <v>10.0425</v>
      </c>
      <c r="M8" s="27">
        <v>3.8835</v>
      </c>
      <c r="N8" s="28">
        <v>6.159</v>
      </c>
      <c r="O8" s="24"/>
      <c r="P8" s="24"/>
      <c r="Q8" s="28" t="s">
        <v>41</v>
      </c>
      <c r="R8" s="28" t="s">
        <v>42</v>
      </c>
      <c r="S8" s="38" t="s">
        <v>43</v>
      </c>
      <c r="T8" s="38"/>
    </row>
    <row r="9" s="5" customFormat="1" ht="347" customHeight="1" spans="1:20">
      <c r="A9" s="27">
        <v>3</v>
      </c>
      <c r="B9" s="28" t="s">
        <v>44</v>
      </c>
      <c r="C9" s="28" t="s">
        <v>45</v>
      </c>
      <c r="D9" s="29" t="s">
        <v>27</v>
      </c>
      <c r="E9" s="29" t="s">
        <v>28</v>
      </c>
      <c r="F9" s="28" t="s">
        <v>29</v>
      </c>
      <c r="G9" s="28" t="s">
        <v>30</v>
      </c>
      <c r="H9" s="28" t="s">
        <v>46</v>
      </c>
      <c r="I9" s="39" t="s">
        <v>47</v>
      </c>
      <c r="J9" s="28" t="s">
        <v>33</v>
      </c>
      <c r="K9" s="27">
        <v>1.0843</v>
      </c>
      <c r="L9" s="27">
        <f t="shared" si="0"/>
        <v>16.2645</v>
      </c>
      <c r="M9" s="27">
        <v>9.663</v>
      </c>
      <c r="N9" s="28">
        <v>6.6015</v>
      </c>
      <c r="O9" s="24"/>
      <c r="P9" s="24"/>
      <c r="Q9" s="28" t="s">
        <v>48</v>
      </c>
      <c r="R9" s="28" t="s">
        <v>49</v>
      </c>
      <c r="S9" s="38" t="s">
        <v>50</v>
      </c>
      <c r="T9" s="38"/>
    </row>
    <row r="10" s="5" customFormat="1" ht="310" customHeight="1" spans="1:20">
      <c r="A10" s="27">
        <v>4</v>
      </c>
      <c r="B10" s="28" t="s">
        <v>51</v>
      </c>
      <c r="C10" s="28" t="s">
        <v>52</v>
      </c>
      <c r="D10" s="29" t="s">
        <v>27</v>
      </c>
      <c r="E10" s="29" t="s">
        <v>28</v>
      </c>
      <c r="F10" s="28" t="s">
        <v>29</v>
      </c>
      <c r="G10" s="28" t="s">
        <v>53</v>
      </c>
      <c r="H10" s="28" t="s">
        <v>54</v>
      </c>
      <c r="I10" s="38" t="s">
        <v>55</v>
      </c>
      <c r="J10" s="28" t="s">
        <v>56</v>
      </c>
      <c r="K10" s="28">
        <v>107</v>
      </c>
      <c r="L10" s="27">
        <f t="shared" si="0"/>
        <v>518.78</v>
      </c>
      <c r="M10" s="40">
        <v>518.78</v>
      </c>
      <c r="N10" s="41"/>
      <c r="O10" s="24"/>
      <c r="P10" s="24"/>
      <c r="Q10" s="32" t="s">
        <v>57</v>
      </c>
      <c r="R10" s="49" t="s">
        <v>58</v>
      </c>
      <c r="S10" s="49" t="s">
        <v>59</v>
      </c>
      <c r="T10" s="38"/>
    </row>
    <row r="11" s="5" customFormat="1" ht="335" customHeight="1" spans="1:20">
      <c r="A11" s="27">
        <v>5</v>
      </c>
      <c r="B11" s="28" t="s">
        <v>60</v>
      </c>
      <c r="C11" s="28" t="s">
        <v>61</v>
      </c>
      <c r="D11" s="30" t="s">
        <v>27</v>
      </c>
      <c r="E11" s="30" t="s">
        <v>28</v>
      </c>
      <c r="F11" s="31" t="s">
        <v>29</v>
      </c>
      <c r="G11" s="28" t="s">
        <v>30</v>
      </c>
      <c r="H11" s="28" t="s">
        <v>62</v>
      </c>
      <c r="I11" s="38" t="s">
        <v>63</v>
      </c>
      <c r="J11" s="28" t="s">
        <v>56</v>
      </c>
      <c r="K11" s="28">
        <v>427</v>
      </c>
      <c r="L11" s="27">
        <f t="shared" si="0"/>
        <v>1157.45</v>
      </c>
      <c r="M11" s="27">
        <v>1157.45</v>
      </c>
      <c r="N11" s="28"/>
      <c r="O11" s="24"/>
      <c r="P11" s="24"/>
      <c r="Q11" s="28" t="s">
        <v>64</v>
      </c>
      <c r="R11" s="28" t="s">
        <v>65</v>
      </c>
      <c r="S11" s="39" t="s">
        <v>66</v>
      </c>
      <c r="T11" s="38"/>
    </row>
    <row r="12" s="5" customFormat="1" ht="246" customHeight="1" spans="1:20">
      <c r="A12" s="27">
        <v>6</v>
      </c>
      <c r="B12" s="28" t="s">
        <v>67</v>
      </c>
      <c r="C12" s="28" t="s">
        <v>68</v>
      </c>
      <c r="D12" s="30" t="s">
        <v>27</v>
      </c>
      <c r="E12" s="30" t="s">
        <v>28</v>
      </c>
      <c r="F12" s="31" t="s">
        <v>29</v>
      </c>
      <c r="G12" s="28" t="s">
        <v>30</v>
      </c>
      <c r="H12" s="28" t="s">
        <v>69</v>
      </c>
      <c r="I12" s="38" t="s">
        <v>70</v>
      </c>
      <c r="J12" s="28" t="s">
        <v>56</v>
      </c>
      <c r="K12" s="28">
        <v>10</v>
      </c>
      <c r="L12" s="27">
        <f t="shared" si="0"/>
        <v>174</v>
      </c>
      <c r="M12" s="27">
        <v>174</v>
      </c>
      <c r="N12" s="28"/>
      <c r="O12" s="24"/>
      <c r="P12" s="24"/>
      <c r="Q12" s="28" t="s">
        <v>64</v>
      </c>
      <c r="R12" s="28" t="s">
        <v>65</v>
      </c>
      <c r="S12" s="39" t="s">
        <v>71</v>
      </c>
      <c r="T12" s="38"/>
    </row>
    <row r="13" s="5" customFormat="1" ht="204" customHeight="1" spans="1:20">
      <c r="A13" s="27">
        <v>7</v>
      </c>
      <c r="B13" s="28" t="s">
        <v>72</v>
      </c>
      <c r="C13" s="32" t="s">
        <v>73</v>
      </c>
      <c r="D13" s="30" t="s">
        <v>27</v>
      </c>
      <c r="E13" s="30" t="s">
        <v>28</v>
      </c>
      <c r="F13" s="31" t="s">
        <v>29</v>
      </c>
      <c r="G13" s="28" t="s">
        <v>30</v>
      </c>
      <c r="H13" s="28" t="s">
        <v>74</v>
      </c>
      <c r="I13" s="38" t="s">
        <v>75</v>
      </c>
      <c r="J13" s="28" t="s">
        <v>56</v>
      </c>
      <c r="K13" s="28">
        <v>100</v>
      </c>
      <c r="L13" s="27">
        <f t="shared" si="0"/>
        <v>270</v>
      </c>
      <c r="M13" s="27">
        <v>270</v>
      </c>
      <c r="N13" s="28"/>
      <c r="O13" s="24"/>
      <c r="P13" s="24"/>
      <c r="Q13" s="28" t="s">
        <v>76</v>
      </c>
      <c r="R13" s="28" t="s">
        <v>77</v>
      </c>
      <c r="S13" s="38" t="s">
        <v>78</v>
      </c>
      <c r="T13" s="38"/>
    </row>
    <row r="14" s="5" customFormat="1" ht="189" customHeight="1" spans="1:20">
      <c r="A14" s="27">
        <v>8</v>
      </c>
      <c r="B14" s="28" t="s">
        <v>79</v>
      </c>
      <c r="C14" s="32" t="s">
        <v>80</v>
      </c>
      <c r="D14" s="30" t="s">
        <v>27</v>
      </c>
      <c r="E14" s="30" t="s">
        <v>28</v>
      </c>
      <c r="F14" s="31" t="s">
        <v>29</v>
      </c>
      <c r="G14" s="28" t="s">
        <v>30</v>
      </c>
      <c r="H14" s="28" t="s">
        <v>81</v>
      </c>
      <c r="I14" s="38" t="s">
        <v>82</v>
      </c>
      <c r="J14" s="28" t="s">
        <v>56</v>
      </c>
      <c r="K14" s="28">
        <v>10</v>
      </c>
      <c r="L14" s="27">
        <v>357</v>
      </c>
      <c r="M14" s="27">
        <v>357</v>
      </c>
      <c r="N14" s="28"/>
      <c r="O14" s="24"/>
      <c r="P14" s="24"/>
      <c r="Q14" s="28" t="s">
        <v>76</v>
      </c>
      <c r="R14" s="28" t="s">
        <v>77</v>
      </c>
      <c r="S14" s="38" t="s">
        <v>83</v>
      </c>
      <c r="T14" s="38"/>
    </row>
    <row r="15" s="5" customFormat="1" ht="201" customHeight="1" spans="1:20">
      <c r="A15" s="27">
        <v>9</v>
      </c>
      <c r="B15" s="28" t="s">
        <v>84</v>
      </c>
      <c r="C15" s="32" t="s">
        <v>85</v>
      </c>
      <c r="D15" s="30" t="s">
        <v>27</v>
      </c>
      <c r="E15" s="30" t="s">
        <v>28</v>
      </c>
      <c r="F15" s="31" t="s">
        <v>29</v>
      </c>
      <c r="G15" s="28" t="s">
        <v>30</v>
      </c>
      <c r="H15" s="28" t="s">
        <v>86</v>
      </c>
      <c r="I15" s="38" t="s">
        <v>87</v>
      </c>
      <c r="J15" s="28" t="s">
        <v>56</v>
      </c>
      <c r="K15" s="28">
        <v>10</v>
      </c>
      <c r="L15" s="27">
        <f>SUM(M15,N15,O15,P15)</f>
        <v>50</v>
      </c>
      <c r="M15" s="27">
        <v>50</v>
      </c>
      <c r="N15" s="28"/>
      <c r="O15" s="24"/>
      <c r="P15" s="24"/>
      <c r="Q15" s="28" t="s">
        <v>88</v>
      </c>
      <c r="R15" s="28" t="s">
        <v>89</v>
      </c>
      <c r="S15" s="38" t="s">
        <v>90</v>
      </c>
      <c r="T15" s="38"/>
    </row>
    <row r="16" s="5" customFormat="1" ht="159" customHeight="1" spans="1:20">
      <c r="A16" s="27">
        <v>10</v>
      </c>
      <c r="B16" s="28" t="s">
        <v>91</v>
      </c>
      <c r="C16" s="28" t="s">
        <v>92</v>
      </c>
      <c r="D16" s="29" t="s">
        <v>27</v>
      </c>
      <c r="E16" s="29" t="s">
        <v>93</v>
      </c>
      <c r="F16" s="28" t="s">
        <v>29</v>
      </c>
      <c r="G16" s="28" t="s">
        <v>94</v>
      </c>
      <c r="H16" s="28" t="s">
        <v>95</v>
      </c>
      <c r="I16" s="38" t="s">
        <v>96</v>
      </c>
      <c r="J16" s="28" t="s">
        <v>97</v>
      </c>
      <c r="K16" s="27">
        <v>3865</v>
      </c>
      <c r="L16" s="27">
        <v>27.055</v>
      </c>
      <c r="M16" s="27">
        <v>13.818</v>
      </c>
      <c r="N16" s="28">
        <v>13.237</v>
      </c>
      <c r="O16" s="24"/>
      <c r="P16" s="24"/>
      <c r="Q16" s="28" t="s">
        <v>98</v>
      </c>
      <c r="R16" s="28" t="s">
        <v>99</v>
      </c>
      <c r="S16" s="38" t="s">
        <v>100</v>
      </c>
      <c r="T16" s="38"/>
    </row>
    <row r="17" s="5" customFormat="1" ht="228" customHeight="1" spans="1:20">
      <c r="A17" s="27">
        <v>11</v>
      </c>
      <c r="B17" s="28" t="s">
        <v>101</v>
      </c>
      <c r="C17" s="32" t="s">
        <v>102</v>
      </c>
      <c r="D17" s="33" t="s">
        <v>27</v>
      </c>
      <c r="E17" s="29" t="s">
        <v>103</v>
      </c>
      <c r="F17" s="28" t="s">
        <v>29</v>
      </c>
      <c r="G17" s="28" t="s">
        <v>30</v>
      </c>
      <c r="H17" s="28" t="s">
        <v>104</v>
      </c>
      <c r="I17" s="42" t="s">
        <v>105</v>
      </c>
      <c r="J17" s="28" t="s">
        <v>56</v>
      </c>
      <c r="K17" s="28">
        <v>1</v>
      </c>
      <c r="L17" s="27">
        <f>SUM(M17,N17,O17,P17)</f>
        <v>200</v>
      </c>
      <c r="M17" s="27">
        <v>200</v>
      </c>
      <c r="N17" s="28"/>
      <c r="O17" s="24"/>
      <c r="P17" s="24"/>
      <c r="Q17" s="28" t="s">
        <v>106</v>
      </c>
      <c r="R17" s="28" t="s">
        <v>107</v>
      </c>
      <c r="S17" s="38" t="s">
        <v>108</v>
      </c>
      <c r="T17" s="38"/>
    </row>
    <row r="18" s="5" customFormat="1" ht="208" customHeight="1" spans="1:20">
      <c r="A18" s="27">
        <v>12</v>
      </c>
      <c r="B18" s="28" t="s">
        <v>109</v>
      </c>
      <c r="C18" s="32" t="s">
        <v>110</v>
      </c>
      <c r="D18" s="33" t="s">
        <v>27</v>
      </c>
      <c r="E18" s="29" t="s">
        <v>103</v>
      </c>
      <c r="F18" s="28" t="s">
        <v>29</v>
      </c>
      <c r="G18" s="28" t="s">
        <v>30</v>
      </c>
      <c r="H18" s="28" t="s">
        <v>111</v>
      </c>
      <c r="I18" s="42" t="s">
        <v>112</v>
      </c>
      <c r="J18" s="28" t="s">
        <v>56</v>
      </c>
      <c r="K18" s="28">
        <v>1</v>
      </c>
      <c r="L18" s="27">
        <f>SUM(M18,N18,O18,P18)</f>
        <v>150</v>
      </c>
      <c r="M18" s="27">
        <v>150</v>
      </c>
      <c r="N18" s="28"/>
      <c r="O18" s="24"/>
      <c r="P18" s="24"/>
      <c r="Q18" s="28" t="s">
        <v>113</v>
      </c>
      <c r="R18" s="28" t="s">
        <v>114</v>
      </c>
      <c r="S18" s="38" t="s">
        <v>115</v>
      </c>
      <c r="T18" s="38"/>
    </row>
    <row r="19" s="5" customFormat="1" ht="220" customHeight="1" spans="1:20">
      <c r="A19" s="27">
        <v>13</v>
      </c>
      <c r="B19" s="28" t="s">
        <v>116</v>
      </c>
      <c r="C19" s="32" t="s">
        <v>117</v>
      </c>
      <c r="D19" s="33" t="s">
        <v>27</v>
      </c>
      <c r="E19" s="29" t="s">
        <v>118</v>
      </c>
      <c r="F19" s="28" t="s">
        <v>29</v>
      </c>
      <c r="G19" s="28" t="s">
        <v>30</v>
      </c>
      <c r="H19" s="28" t="s">
        <v>119</v>
      </c>
      <c r="I19" s="42" t="s">
        <v>120</v>
      </c>
      <c r="J19" s="28" t="s">
        <v>121</v>
      </c>
      <c r="K19" s="28">
        <v>2</v>
      </c>
      <c r="L19" s="27">
        <f>SUM(M19,N19,O19,P19)</f>
        <v>356</v>
      </c>
      <c r="M19" s="27">
        <v>356</v>
      </c>
      <c r="N19" s="28"/>
      <c r="O19" s="24"/>
      <c r="P19" s="24"/>
      <c r="Q19" s="28" t="s">
        <v>122</v>
      </c>
      <c r="R19" s="28" t="s">
        <v>123</v>
      </c>
      <c r="S19" s="38" t="s">
        <v>124</v>
      </c>
      <c r="T19" s="38"/>
    </row>
    <row r="20" s="5" customFormat="1" ht="153" customHeight="1" spans="1:20">
      <c r="A20" s="27">
        <v>14</v>
      </c>
      <c r="B20" s="28" t="s">
        <v>125</v>
      </c>
      <c r="C20" s="32" t="s">
        <v>126</v>
      </c>
      <c r="D20" s="33" t="s">
        <v>27</v>
      </c>
      <c r="E20" s="29" t="s">
        <v>118</v>
      </c>
      <c r="F20" s="28" t="s">
        <v>29</v>
      </c>
      <c r="G20" s="28" t="s">
        <v>30</v>
      </c>
      <c r="H20" s="28" t="s">
        <v>127</v>
      </c>
      <c r="I20" s="42" t="s">
        <v>128</v>
      </c>
      <c r="J20" s="28" t="s">
        <v>121</v>
      </c>
      <c r="K20" s="28">
        <v>1</v>
      </c>
      <c r="L20" s="27">
        <f>SUM(M20,N20,O20,P20)</f>
        <v>141</v>
      </c>
      <c r="M20" s="27">
        <v>141</v>
      </c>
      <c r="N20" s="28"/>
      <c r="O20" s="24"/>
      <c r="P20" s="24"/>
      <c r="Q20" s="28" t="s">
        <v>129</v>
      </c>
      <c r="R20" s="28" t="s">
        <v>130</v>
      </c>
      <c r="S20" s="38" t="s">
        <v>131</v>
      </c>
      <c r="T20" s="38"/>
    </row>
    <row r="21" s="5" customFormat="1" ht="150" customHeight="1" spans="1:20">
      <c r="A21" s="27">
        <v>15</v>
      </c>
      <c r="B21" s="28" t="s">
        <v>132</v>
      </c>
      <c r="C21" s="32" t="s">
        <v>133</v>
      </c>
      <c r="D21" s="33" t="s">
        <v>27</v>
      </c>
      <c r="E21" s="29" t="s">
        <v>118</v>
      </c>
      <c r="F21" s="28" t="s">
        <v>29</v>
      </c>
      <c r="G21" s="28" t="s">
        <v>30</v>
      </c>
      <c r="H21" s="28" t="s">
        <v>134</v>
      </c>
      <c r="I21" s="42" t="s">
        <v>135</v>
      </c>
      <c r="J21" s="28" t="s">
        <v>121</v>
      </c>
      <c r="K21" s="28">
        <v>1</v>
      </c>
      <c r="L21" s="27">
        <f>SUM(M21,N21,O21,P21)</f>
        <v>370</v>
      </c>
      <c r="M21" s="27">
        <v>370</v>
      </c>
      <c r="N21" s="28"/>
      <c r="O21" s="24"/>
      <c r="P21" s="24"/>
      <c r="Q21" s="28" t="s">
        <v>136</v>
      </c>
      <c r="R21" s="28" t="s">
        <v>137</v>
      </c>
      <c r="S21" s="38" t="s">
        <v>138</v>
      </c>
      <c r="T21" s="38"/>
    </row>
    <row r="22" s="5" customFormat="1" ht="196" customHeight="1" spans="1:20">
      <c r="A22" s="27">
        <v>16</v>
      </c>
      <c r="B22" s="28" t="s">
        <v>139</v>
      </c>
      <c r="C22" s="32" t="s">
        <v>140</v>
      </c>
      <c r="D22" s="30" t="s">
        <v>27</v>
      </c>
      <c r="E22" s="29" t="s">
        <v>141</v>
      </c>
      <c r="F22" s="31" t="s">
        <v>29</v>
      </c>
      <c r="G22" s="28" t="s">
        <v>30</v>
      </c>
      <c r="H22" s="28" t="s">
        <v>142</v>
      </c>
      <c r="I22" s="42" t="s">
        <v>143</v>
      </c>
      <c r="J22" s="28" t="s">
        <v>144</v>
      </c>
      <c r="K22" s="28">
        <v>3.5</v>
      </c>
      <c r="L22" s="27">
        <v>262.5</v>
      </c>
      <c r="M22" s="27">
        <v>262.5</v>
      </c>
      <c r="N22" s="28"/>
      <c r="O22" s="24"/>
      <c r="P22" s="24"/>
      <c r="Q22" s="28" t="s">
        <v>145</v>
      </c>
      <c r="R22" s="28" t="s">
        <v>146</v>
      </c>
      <c r="S22" s="38" t="s">
        <v>147</v>
      </c>
      <c r="T22" s="38"/>
    </row>
    <row r="23" s="5" customFormat="1" ht="202" customHeight="1" spans="1:20">
      <c r="A23" s="27">
        <v>17</v>
      </c>
      <c r="B23" s="28" t="s">
        <v>148</v>
      </c>
      <c r="C23" s="34" t="s">
        <v>149</v>
      </c>
      <c r="D23" s="30" t="s">
        <v>27</v>
      </c>
      <c r="E23" s="29" t="s">
        <v>141</v>
      </c>
      <c r="F23" s="31" t="s">
        <v>29</v>
      </c>
      <c r="G23" s="28" t="s">
        <v>30</v>
      </c>
      <c r="H23" s="28" t="s">
        <v>150</v>
      </c>
      <c r="I23" s="39" t="s">
        <v>151</v>
      </c>
      <c r="J23" s="28" t="s">
        <v>144</v>
      </c>
      <c r="K23" s="28">
        <v>1.35</v>
      </c>
      <c r="L23" s="27">
        <v>87.75</v>
      </c>
      <c r="M23" s="27">
        <v>87.75</v>
      </c>
      <c r="N23" s="28"/>
      <c r="O23" s="24"/>
      <c r="P23" s="24"/>
      <c r="Q23" s="28" t="s">
        <v>152</v>
      </c>
      <c r="R23" s="28" t="s">
        <v>153</v>
      </c>
      <c r="S23" s="38" t="s">
        <v>154</v>
      </c>
      <c r="T23" s="38"/>
    </row>
    <row r="24" s="5" customFormat="1" ht="171" customHeight="1" spans="1:20">
      <c r="A24" s="27">
        <v>18</v>
      </c>
      <c r="B24" s="28" t="s">
        <v>155</v>
      </c>
      <c r="C24" s="28" t="s">
        <v>156</v>
      </c>
      <c r="D24" s="29" t="s">
        <v>27</v>
      </c>
      <c r="E24" s="29" t="s">
        <v>93</v>
      </c>
      <c r="F24" s="28" t="s">
        <v>29</v>
      </c>
      <c r="G24" s="28" t="s">
        <v>157</v>
      </c>
      <c r="H24" s="28" t="s">
        <v>158</v>
      </c>
      <c r="I24" s="38" t="s">
        <v>159</v>
      </c>
      <c r="J24" s="28" t="s">
        <v>121</v>
      </c>
      <c r="K24" s="28">
        <v>1</v>
      </c>
      <c r="L24" s="27">
        <f>SUM(M24,N24,O24,P24)</f>
        <v>2159.12</v>
      </c>
      <c r="M24" s="27">
        <v>2159.12</v>
      </c>
      <c r="N24" s="28"/>
      <c r="O24" s="24"/>
      <c r="P24" s="24"/>
      <c r="Q24" s="28" t="s">
        <v>160</v>
      </c>
      <c r="R24" s="28" t="s">
        <v>161</v>
      </c>
      <c r="S24" s="38" t="s">
        <v>162</v>
      </c>
      <c r="T24" s="38"/>
    </row>
    <row r="25" s="5" customFormat="1" ht="60" customHeight="1" spans="1:20">
      <c r="A25" s="35" t="s">
        <v>163</v>
      </c>
      <c r="B25" s="36"/>
      <c r="C25" s="21" t="s">
        <v>164</v>
      </c>
      <c r="D25" s="22"/>
      <c r="E25" s="22"/>
      <c r="F25" s="23"/>
      <c r="G25" s="24"/>
      <c r="H25" s="37"/>
      <c r="I25" s="43"/>
      <c r="J25" s="24"/>
      <c r="K25" s="24"/>
      <c r="L25" s="25">
        <f>SUM(L26:L28)</f>
        <v>768.36</v>
      </c>
      <c r="M25" s="25">
        <f>SUM(M26:M28)</f>
        <v>768.36</v>
      </c>
      <c r="N25" s="25"/>
      <c r="O25" s="25"/>
      <c r="P25" s="25"/>
      <c r="Q25" s="24"/>
      <c r="R25" s="24"/>
      <c r="S25" s="50"/>
      <c r="T25" s="48"/>
    </row>
    <row r="26" s="5" customFormat="1" ht="147" customHeight="1" spans="1:20">
      <c r="A26" s="27">
        <v>19</v>
      </c>
      <c r="B26" s="28" t="s">
        <v>165</v>
      </c>
      <c r="C26" s="32" t="s">
        <v>166</v>
      </c>
      <c r="D26" s="30" t="s">
        <v>167</v>
      </c>
      <c r="E26" s="29" t="s">
        <v>168</v>
      </c>
      <c r="F26" s="28" t="s">
        <v>29</v>
      </c>
      <c r="G26" s="28" t="s">
        <v>30</v>
      </c>
      <c r="H26" s="28" t="s">
        <v>169</v>
      </c>
      <c r="I26" s="38" t="s">
        <v>170</v>
      </c>
      <c r="J26" s="28" t="s">
        <v>171</v>
      </c>
      <c r="K26" s="28">
        <v>1500</v>
      </c>
      <c r="L26" s="27">
        <f>SUM(M26,N26,O26,P26)</f>
        <v>550</v>
      </c>
      <c r="M26" s="32">
        <v>550</v>
      </c>
      <c r="N26" s="28"/>
      <c r="O26" s="24"/>
      <c r="P26" s="24"/>
      <c r="Q26" s="28" t="s">
        <v>172</v>
      </c>
      <c r="R26" s="28" t="s">
        <v>173</v>
      </c>
      <c r="S26" s="38" t="s">
        <v>174</v>
      </c>
      <c r="T26" s="38"/>
    </row>
    <row r="27" s="5" customFormat="1" ht="203" customHeight="1" spans="1:20">
      <c r="A27" s="27">
        <v>20</v>
      </c>
      <c r="B27" s="28" t="s">
        <v>175</v>
      </c>
      <c r="C27" s="32" t="s">
        <v>176</v>
      </c>
      <c r="D27" s="30" t="s">
        <v>167</v>
      </c>
      <c r="E27" s="29" t="s">
        <v>168</v>
      </c>
      <c r="F27" s="28" t="s">
        <v>29</v>
      </c>
      <c r="G27" s="28" t="s">
        <v>30</v>
      </c>
      <c r="H27" s="28" t="s">
        <v>177</v>
      </c>
      <c r="I27" s="38" t="s">
        <v>178</v>
      </c>
      <c r="J27" s="28" t="s">
        <v>171</v>
      </c>
      <c r="K27" s="28">
        <v>500</v>
      </c>
      <c r="L27" s="27">
        <f>SUM(M27,N27,O27,P27)</f>
        <v>150</v>
      </c>
      <c r="M27" s="27">
        <v>150</v>
      </c>
      <c r="N27" s="28"/>
      <c r="O27" s="24"/>
      <c r="P27" s="24"/>
      <c r="Q27" s="28" t="s">
        <v>179</v>
      </c>
      <c r="R27" s="28" t="s">
        <v>180</v>
      </c>
      <c r="S27" s="38" t="s">
        <v>181</v>
      </c>
      <c r="T27" s="38"/>
    </row>
    <row r="28" s="5" customFormat="1" ht="197" customHeight="1" spans="1:20">
      <c r="A28" s="27">
        <v>21</v>
      </c>
      <c r="B28" s="28" t="s">
        <v>182</v>
      </c>
      <c r="C28" s="32" t="s">
        <v>183</v>
      </c>
      <c r="D28" s="30" t="s">
        <v>167</v>
      </c>
      <c r="E28" s="29" t="s">
        <v>168</v>
      </c>
      <c r="F28" s="28" t="s">
        <v>29</v>
      </c>
      <c r="G28" s="28" t="s">
        <v>30</v>
      </c>
      <c r="H28" s="28" t="s">
        <v>74</v>
      </c>
      <c r="I28" s="38" t="s">
        <v>184</v>
      </c>
      <c r="J28" s="28" t="s">
        <v>171</v>
      </c>
      <c r="K28" s="28">
        <v>200</v>
      </c>
      <c r="L28" s="27">
        <f>SUM(M28,N28,O28,P28)</f>
        <v>68.36</v>
      </c>
      <c r="M28" s="27">
        <v>68.36</v>
      </c>
      <c r="N28" s="28"/>
      <c r="O28" s="24"/>
      <c r="P28" s="24"/>
      <c r="Q28" s="28" t="s">
        <v>179</v>
      </c>
      <c r="R28" s="28" t="s">
        <v>180</v>
      </c>
      <c r="S28" s="38" t="s">
        <v>185</v>
      </c>
      <c r="T28" s="38"/>
    </row>
    <row r="29" s="5" customFormat="1" ht="54" customHeight="1" spans="1:20">
      <c r="A29" s="35" t="s">
        <v>186</v>
      </c>
      <c r="B29" s="36"/>
      <c r="C29" s="21" t="s">
        <v>187</v>
      </c>
      <c r="D29" s="22"/>
      <c r="E29" s="22"/>
      <c r="F29" s="23"/>
      <c r="G29" s="24"/>
      <c r="H29" s="24"/>
      <c r="I29" s="44"/>
      <c r="J29" s="24"/>
      <c r="K29" s="24"/>
      <c r="L29" s="25">
        <f>SUM(L30:L36)</f>
        <v>908.915</v>
      </c>
      <c r="M29" s="25">
        <f>SUM(M30:M36)</f>
        <v>908.915</v>
      </c>
      <c r="N29" s="25">
        <f>SUM(N30:N36)</f>
        <v>0</v>
      </c>
      <c r="O29" s="25">
        <f>SUM(O30:O36)</f>
        <v>0</v>
      </c>
      <c r="P29" s="25">
        <f>SUM(P30:P36)</f>
        <v>0</v>
      </c>
      <c r="Q29" s="24"/>
      <c r="R29" s="24"/>
      <c r="S29" s="48"/>
      <c r="T29" s="48"/>
    </row>
    <row r="30" s="5" customFormat="1" ht="171" customHeight="1" spans="1:20">
      <c r="A30" s="27">
        <v>22</v>
      </c>
      <c r="B30" s="28" t="s">
        <v>188</v>
      </c>
      <c r="C30" s="32" t="s">
        <v>189</v>
      </c>
      <c r="D30" s="30" t="s">
        <v>190</v>
      </c>
      <c r="E30" s="29" t="s">
        <v>191</v>
      </c>
      <c r="F30" s="31" t="s">
        <v>29</v>
      </c>
      <c r="G30" s="28" t="s">
        <v>30</v>
      </c>
      <c r="H30" s="28" t="s">
        <v>192</v>
      </c>
      <c r="I30" s="42" t="s">
        <v>193</v>
      </c>
      <c r="J30" s="28" t="s">
        <v>144</v>
      </c>
      <c r="K30" s="28">
        <v>3.36</v>
      </c>
      <c r="L30" s="27">
        <f>SUM(M30,N30,O30,P30)</f>
        <v>67.2</v>
      </c>
      <c r="M30" s="27">
        <v>67.2</v>
      </c>
      <c r="N30" s="28"/>
      <c r="O30" s="24"/>
      <c r="P30" s="24"/>
      <c r="Q30" s="28" t="s">
        <v>194</v>
      </c>
      <c r="R30" s="28" t="s">
        <v>195</v>
      </c>
      <c r="S30" s="45" t="s">
        <v>196</v>
      </c>
      <c r="T30" s="38"/>
    </row>
    <row r="31" s="5" customFormat="1" ht="275" customHeight="1" spans="1:20">
      <c r="A31" s="27">
        <v>23</v>
      </c>
      <c r="B31" s="28" t="s">
        <v>197</v>
      </c>
      <c r="C31" s="32" t="s">
        <v>198</v>
      </c>
      <c r="D31" s="29" t="s">
        <v>190</v>
      </c>
      <c r="E31" s="29" t="s">
        <v>191</v>
      </c>
      <c r="F31" s="31" t="s">
        <v>29</v>
      </c>
      <c r="G31" s="28" t="s">
        <v>30</v>
      </c>
      <c r="H31" s="32" t="s">
        <v>199</v>
      </c>
      <c r="I31" s="45" t="s">
        <v>200</v>
      </c>
      <c r="J31" s="28" t="s">
        <v>144</v>
      </c>
      <c r="K31" s="28">
        <v>7.8</v>
      </c>
      <c r="L31" s="27">
        <f>SUM(M31,N31,O31,P31)</f>
        <v>156</v>
      </c>
      <c r="M31" s="27">
        <v>156</v>
      </c>
      <c r="N31" s="28"/>
      <c r="O31" s="24"/>
      <c r="P31" s="24"/>
      <c r="Q31" s="28" t="s">
        <v>201</v>
      </c>
      <c r="R31" s="28" t="s">
        <v>202</v>
      </c>
      <c r="S31" s="38" t="s">
        <v>203</v>
      </c>
      <c r="T31" s="38"/>
    </row>
    <row r="32" s="5" customFormat="1" ht="229" customHeight="1" spans="1:20">
      <c r="A32" s="27">
        <v>24</v>
      </c>
      <c r="B32" s="28" t="s">
        <v>204</v>
      </c>
      <c r="C32" s="32" t="s">
        <v>205</v>
      </c>
      <c r="D32" s="30" t="s">
        <v>190</v>
      </c>
      <c r="E32" s="29" t="s">
        <v>191</v>
      </c>
      <c r="F32" s="31" t="s">
        <v>29</v>
      </c>
      <c r="G32" s="28" t="s">
        <v>30</v>
      </c>
      <c r="H32" s="32" t="s">
        <v>206</v>
      </c>
      <c r="I32" s="42" t="s">
        <v>207</v>
      </c>
      <c r="J32" s="28" t="s">
        <v>144</v>
      </c>
      <c r="K32" s="28">
        <v>4.258</v>
      </c>
      <c r="L32" s="27">
        <f>SUM(M32,N32,O32,P32)</f>
        <v>85.16</v>
      </c>
      <c r="M32" s="27">
        <v>85.16</v>
      </c>
      <c r="N32" s="28"/>
      <c r="O32" s="24"/>
      <c r="P32" s="24"/>
      <c r="Q32" s="28" t="s">
        <v>208</v>
      </c>
      <c r="R32" s="28" t="s">
        <v>209</v>
      </c>
      <c r="S32" s="38" t="s">
        <v>210</v>
      </c>
      <c r="T32" s="38"/>
    </row>
    <row r="33" s="5" customFormat="1" ht="139" customHeight="1" spans="1:20">
      <c r="A33" s="27">
        <v>25</v>
      </c>
      <c r="B33" s="28" t="s">
        <v>211</v>
      </c>
      <c r="C33" s="32" t="s">
        <v>212</v>
      </c>
      <c r="D33" s="30" t="s">
        <v>190</v>
      </c>
      <c r="E33" s="29" t="s">
        <v>191</v>
      </c>
      <c r="F33" s="31" t="s">
        <v>29</v>
      </c>
      <c r="G33" s="28" t="s">
        <v>30</v>
      </c>
      <c r="H33" s="32" t="s">
        <v>213</v>
      </c>
      <c r="I33" s="42" t="s">
        <v>214</v>
      </c>
      <c r="J33" s="28" t="s">
        <v>144</v>
      </c>
      <c r="K33" s="28">
        <v>3.8</v>
      </c>
      <c r="L33" s="27">
        <f>SUM(M33,N33,O33,P33)</f>
        <v>76</v>
      </c>
      <c r="M33" s="27">
        <v>76</v>
      </c>
      <c r="N33" s="28"/>
      <c r="O33" s="24"/>
      <c r="P33" s="24"/>
      <c r="Q33" s="28" t="s">
        <v>215</v>
      </c>
      <c r="R33" s="28" t="s">
        <v>216</v>
      </c>
      <c r="S33" s="38" t="s">
        <v>217</v>
      </c>
      <c r="T33" s="38"/>
    </row>
    <row r="34" s="5" customFormat="1" ht="282" customHeight="1" spans="1:20">
      <c r="A34" s="27">
        <v>26</v>
      </c>
      <c r="B34" s="28" t="s">
        <v>218</v>
      </c>
      <c r="C34" s="32" t="s">
        <v>219</v>
      </c>
      <c r="D34" s="30" t="s">
        <v>190</v>
      </c>
      <c r="E34" s="29" t="s">
        <v>191</v>
      </c>
      <c r="F34" s="31" t="s">
        <v>29</v>
      </c>
      <c r="G34" s="28" t="s">
        <v>30</v>
      </c>
      <c r="H34" s="32" t="s">
        <v>220</v>
      </c>
      <c r="I34" s="42" t="s">
        <v>221</v>
      </c>
      <c r="J34" s="28" t="s">
        <v>144</v>
      </c>
      <c r="K34" s="28">
        <v>5.8</v>
      </c>
      <c r="L34" s="27">
        <v>116</v>
      </c>
      <c r="M34" s="27">
        <v>116</v>
      </c>
      <c r="N34" s="28"/>
      <c r="O34" s="24"/>
      <c r="P34" s="24"/>
      <c r="Q34" s="28" t="s">
        <v>222</v>
      </c>
      <c r="R34" s="28" t="s">
        <v>223</v>
      </c>
      <c r="S34" s="38" t="s">
        <v>224</v>
      </c>
      <c r="T34" s="38"/>
    </row>
    <row r="35" s="5" customFormat="1" ht="149" customHeight="1" spans="1:20">
      <c r="A35" s="27">
        <v>27</v>
      </c>
      <c r="B35" s="28" t="s">
        <v>225</v>
      </c>
      <c r="C35" s="32" t="s">
        <v>226</v>
      </c>
      <c r="D35" s="30" t="s">
        <v>190</v>
      </c>
      <c r="E35" s="29" t="s">
        <v>191</v>
      </c>
      <c r="F35" s="31" t="s">
        <v>29</v>
      </c>
      <c r="G35" s="28" t="s">
        <v>30</v>
      </c>
      <c r="H35" s="32" t="s">
        <v>227</v>
      </c>
      <c r="I35" s="42" t="s">
        <v>228</v>
      </c>
      <c r="J35" s="28" t="s">
        <v>171</v>
      </c>
      <c r="K35" s="28">
        <v>11046</v>
      </c>
      <c r="L35" s="27">
        <v>165</v>
      </c>
      <c r="M35" s="27">
        <v>165</v>
      </c>
      <c r="N35" s="28"/>
      <c r="O35" s="24"/>
      <c r="P35" s="24"/>
      <c r="Q35" s="28" t="s">
        <v>229</v>
      </c>
      <c r="R35" s="28" t="s">
        <v>230</v>
      </c>
      <c r="S35" s="38" t="s">
        <v>231</v>
      </c>
      <c r="T35" s="38"/>
    </row>
    <row r="36" s="5" customFormat="1" ht="198" customHeight="1" spans="1:20">
      <c r="A36" s="27">
        <v>28</v>
      </c>
      <c r="B36" s="28" t="s">
        <v>232</v>
      </c>
      <c r="C36" s="32" t="s">
        <v>233</v>
      </c>
      <c r="D36" s="30" t="s">
        <v>190</v>
      </c>
      <c r="E36" s="29" t="s">
        <v>191</v>
      </c>
      <c r="F36" s="31" t="s">
        <v>29</v>
      </c>
      <c r="G36" s="28" t="s">
        <v>30</v>
      </c>
      <c r="H36" s="32" t="s">
        <v>234</v>
      </c>
      <c r="I36" s="46" t="s">
        <v>235</v>
      </c>
      <c r="J36" s="28" t="s">
        <v>144</v>
      </c>
      <c r="K36" s="28">
        <v>4.04</v>
      </c>
      <c r="L36" s="27">
        <f>SUM(M36,N36,O36,P36)</f>
        <v>243.555</v>
      </c>
      <c r="M36" s="27">
        <v>243.555</v>
      </c>
      <c r="N36" s="28"/>
      <c r="O36" s="24"/>
      <c r="P36" s="24"/>
      <c r="Q36" s="28" t="s">
        <v>208</v>
      </c>
      <c r="R36" s="28" t="s">
        <v>209</v>
      </c>
      <c r="S36" s="38" t="s">
        <v>236</v>
      </c>
      <c r="T36" s="38"/>
    </row>
  </sheetData>
  <mergeCells count="29">
    <mergeCell ref="A1:T1"/>
    <mergeCell ref="L2:P2"/>
    <mergeCell ref="A5:F5"/>
    <mergeCell ref="A6:B6"/>
    <mergeCell ref="C6:F6"/>
    <mergeCell ref="A25:B25"/>
    <mergeCell ref="C25:F25"/>
    <mergeCell ref="A29:B29"/>
    <mergeCell ref="C29:F29"/>
    <mergeCell ref="A2:A4"/>
    <mergeCell ref="B2:B4"/>
    <mergeCell ref="C2:C4"/>
    <mergeCell ref="D2:D4"/>
    <mergeCell ref="E2:E4"/>
    <mergeCell ref="F2:F4"/>
    <mergeCell ref="G2:G4"/>
    <mergeCell ref="H2:H4"/>
    <mergeCell ref="I2:I4"/>
    <mergeCell ref="J2:J4"/>
    <mergeCell ref="K2:K4"/>
    <mergeCell ref="L3:L4"/>
    <mergeCell ref="M3:M4"/>
    <mergeCell ref="N3:N4"/>
    <mergeCell ref="O3:O4"/>
    <mergeCell ref="P3:P4"/>
    <mergeCell ref="Q2:Q4"/>
    <mergeCell ref="R2:R4"/>
    <mergeCell ref="S2:S4"/>
    <mergeCell ref="T2:T4"/>
  </mergeCells>
  <printOptions horizontalCentered="1"/>
  <pageMargins left="0.236111111111111" right="0.196527777777778" top="0.196527777777778" bottom="0.118055555555556" header="0.196527777777778" footer="0.0784722222222222"/>
  <pageSetup paperSize="8" scale="54" fitToHeight="0" orientation="landscape" horizontalDpi="600"/>
  <headerFooter alignWithMargins="0" scaleWithDoc="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3:G8"/>
  <sheetViews>
    <sheetView workbookViewId="0">
      <selection activeCell="G9" sqref="G9"/>
    </sheetView>
  </sheetViews>
  <sheetFormatPr defaultColWidth="9" defaultRowHeight="14.25" outlineLevelRow="7" outlineLevelCol="6"/>
  <cols>
    <col min="3" max="3" width="12.5" customWidth="1"/>
    <col min="4" max="4" width="7.75" customWidth="1"/>
    <col min="6" max="6" width="14.75" customWidth="1"/>
    <col min="7" max="7" width="12.625"/>
  </cols>
  <sheetData>
    <row r="3" spans="3:7">
      <c r="C3">
        <v>8283.337</v>
      </c>
      <c r="E3">
        <v>18</v>
      </c>
      <c r="F3">
        <v>6606.062</v>
      </c>
      <c r="G3" s="1">
        <f>AVERAGE(F3/C3)</f>
        <v>0.797512162067051</v>
      </c>
    </row>
    <row r="4" spans="3:7">
      <c r="C4">
        <v>8283.337</v>
      </c>
      <c r="E4">
        <v>3</v>
      </c>
      <c r="F4">
        <v>768.36</v>
      </c>
      <c r="G4" s="1">
        <f>AVERAGE(F4/C4)</f>
        <v>0.0927597174906683</v>
      </c>
    </row>
    <row r="5" spans="3:7">
      <c r="C5">
        <v>8283.337</v>
      </c>
      <c r="E5">
        <v>7</v>
      </c>
      <c r="F5">
        <v>908.915</v>
      </c>
      <c r="G5" s="1">
        <f>AVERAGE(F5/C5)</f>
        <v>0.109728120442281</v>
      </c>
    </row>
    <row r="6" spans="7:7">
      <c r="G6" s="1"/>
    </row>
    <row r="7" spans="7:7">
      <c r="G7" s="1"/>
    </row>
    <row r="8" spans="5:6">
      <c r="E8" s="2">
        <f>SUM(E3:E7)</f>
        <v>28</v>
      </c>
      <c r="F8" s="2">
        <f>SUM(F3:F7)</f>
        <v>8283.337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项目计划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2023-01-07T04:33:00Z</dcterms:created>
  <dcterms:modified xsi:type="dcterms:W3CDTF">2023-06-20T11:03:00Z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