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 tabRatio="758" activeTab="1"/>
  </bookViews>
  <sheets>
    <sheet name="表一" sheetId="13" r:id="rId1"/>
    <sheet name="表二 (定)" sheetId="12" r:id="rId2"/>
    <sheet name="Sheet1" sheetId="14" r:id="rId3"/>
  </sheets>
  <definedNames>
    <definedName name="_xlnm._FilterDatabase" localSheetId="1" hidden="1">'表二 (定)'!$A$4:$R$34</definedName>
    <definedName name="_xlnm._FilterDatabase" localSheetId="2" hidden="1">Sheet1!$A$1:$H$24</definedName>
    <definedName name="_xlnm._FilterDatabase" localSheetId="0" hidden="1">表一!$A$6:$HW$19</definedName>
    <definedName name="_xlnm.Print_Area" localSheetId="1">'表二 (定)'!$A$1:$O$33</definedName>
    <definedName name="_xlnm.Print_Titles" localSheetId="1">'表二 (定)'!$3:$4</definedName>
    <definedName name="_xlnm.Print_Area" localSheetId="0">表一!$A$1:$AR$19</definedName>
  </definedNames>
  <calcPr calcId="144525"/>
</workbook>
</file>

<file path=xl/sharedStrings.xml><?xml version="1.0" encoding="utf-8"?>
<sst xmlns="http://schemas.openxmlformats.org/spreadsheetml/2006/main" count="291" uniqueCount="148">
  <si>
    <t>喀什地区2022年巩固拓展脱贫攻坚成果同乡村振兴有效衔接项目完成进度旬报表（表一）</t>
  </si>
  <si>
    <t>填报时间：2022年11月29日</t>
  </si>
  <si>
    <t>县市</t>
  </si>
  <si>
    <t>整合资金报备项目情况</t>
  </si>
  <si>
    <t>整合资金支出情况</t>
  </si>
  <si>
    <t>总体情况</t>
  </si>
  <si>
    <t>中央、自治区财政衔接推进乡村振兴补助资金</t>
  </si>
  <si>
    <t>其他涉农整合资金</t>
  </si>
  <si>
    <t>一般性政府债券</t>
  </si>
  <si>
    <t>地县财政投入</t>
  </si>
  <si>
    <t>其他资金
（定点帮扶等）</t>
  </si>
  <si>
    <t>小计</t>
  </si>
  <si>
    <t>巩固拓展脱贫攻坚成果和乡村振兴任务</t>
  </si>
  <si>
    <t>以工代赈任务</t>
  </si>
  <si>
    <t>少数民族发展任务</t>
  </si>
  <si>
    <t>欠发达国有农场
巩固提升任务</t>
  </si>
  <si>
    <t>欠发达国有林场
巩固提升任务</t>
  </si>
  <si>
    <t>欠发达国有牧场
巩固提升任务</t>
  </si>
  <si>
    <t>报备
项目
数</t>
  </si>
  <si>
    <t>开工
数</t>
  </si>
  <si>
    <t>开工
率</t>
  </si>
  <si>
    <t>完工
数</t>
  </si>
  <si>
    <t>完工率</t>
  </si>
  <si>
    <t>其中：竣工验收数</t>
  </si>
  <si>
    <t>竣工验收率</t>
  </si>
  <si>
    <t>总额</t>
  </si>
  <si>
    <t>支出</t>
  </si>
  <si>
    <t>支出率</t>
  </si>
  <si>
    <t>支出
率</t>
  </si>
  <si>
    <t>喀什地区</t>
  </si>
  <si>
    <t>喀什市</t>
  </si>
  <si>
    <t>疏附县</t>
  </si>
  <si>
    <t>疏勒县</t>
  </si>
  <si>
    <t>伽师县</t>
  </si>
  <si>
    <t>岳普湖县</t>
  </si>
  <si>
    <t>英吉沙县</t>
  </si>
  <si>
    <t>麦盖提县</t>
  </si>
  <si>
    <t>莎车县</t>
  </si>
  <si>
    <t>泽普县</t>
  </si>
  <si>
    <t>叶城县</t>
  </si>
  <si>
    <t>巴楚县</t>
  </si>
  <si>
    <t>塔县</t>
  </si>
  <si>
    <t>喀什市2022年巩固拓展脱贫攻坚成果同乡村振兴有效衔接项目完成情况表</t>
  </si>
  <si>
    <t>序号</t>
  </si>
  <si>
    <t>项目名称</t>
  </si>
  <si>
    <t>项目类型</t>
  </si>
  <si>
    <t>建设地点及内容</t>
  </si>
  <si>
    <t>本年度计划总投资</t>
  </si>
  <si>
    <t>整合资金安排情况（万元）</t>
  </si>
  <si>
    <t>项目执行情况</t>
  </si>
  <si>
    <t>责任单位</t>
  </si>
  <si>
    <t>备注</t>
  </si>
  <si>
    <t>合计</t>
  </si>
  <si>
    <t>财政衔接推进乡村振兴补助资金</t>
  </si>
  <si>
    <t>其他涉农
整合资金</t>
  </si>
  <si>
    <t>地方政府
一般债券
资金</t>
  </si>
  <si>
    <t>地县资金</t>
  </si>
  <si>
    <t>其他资金</t>
  </si>
  <si>
    <t>蔬菜日光温室育苗</t>
  </si>
  <si>
    <t>产业发展</t>
  </si>
  <si>
    <t>总投资：993.6万元（涉农整合资金）；规模：48座。
建设内容：市级统筹对7个乡镇8个村现有48座日光温室进行春秋冬三茬蔬菜育苗，每座温室每茬育23万株菜苗，每株补助0.3元，农民自筹0.1元，每茬补助6.9万元，三茬20.7万元,投资993.6万元；分别为英吾斯坦乡4村9座，阿克喀什乡1村4座，阿瓦提乡4村4座，浩罕乡12村6座，伯什克然木乡13村4座、17村深喀产业园14座，色满乡7村2座，荒地乡2村5座。
使用年限：当年
建设地点：英吾斯坦乡、阿克喀什乡、荒地乡、阿瓦提乡、伯什克然木乡、浩罕乡、色满乡</t>
  </si>
  <si>
    <t>已完工</t>
  </si>
  <si>
    <t>农业农村局、涉及各乡镇党委政府</t>
  </si>
  <si>
    <t>阿克喀什乡蔬菜日光温室育苗</t>
  </si>
  <si>
    <t>总投资：156万元（涉农整合资金）；规模：13座
建设内容：对阿克喀什乡1村现有13座日光温室，进行冬春季2茬育苗（春提早育双膜瓜苗、秋延迟育高产陇椒苗），每座育20万株，每株补助0.3元，农民自筹0.1元，每茬6万元，两茬12万元，投资156万元。
使用年限：当年
建设地点：阿克喀什乡1村</t>
  </si>
  <si>
    <t>农业农村局、阿克喀什乡</t>
  </si>
  <si>
    <t>喀什市深喀农业产业示范园基础设施建设项目（一期）</t>
  </si>
  <si>
    <t>总投资：41021.16万元（2021年已使用衔接资金和涉农整合资金5956.406万元，2022年安排衔接资金3000万元，申请债券资金5000万元）
建设内容：对深喀现代农业产业示范园内进行土地平整24057亩，每亩投资1000元；道路扩宽路段长15km，路面宽12m，结构层为18cmC30混凝土面层+15cm水泥稳定砂砾基层+30cm天然砂砾石底基层+60cm砂砾换填层，投资1650万元；建设混凝土路总长45km，路面宽8m，结构层为18cmC30混凝土面层+15cm水泥稳定砂砾基层+30cm天然砂砾石底基层+60cm砂砾换填层，投资8550万元；砂砾石路总长69km，路面宽6m，结构层为20cm级配砂砾石+30cm天然砂砾层，投资2070万元；混凝土渠道18公里，投资2700万元；新建沉淀池11座（池长60米、池宽6米，池深1.8米），新建砖混泵房11座，配套卧式离心泵、砂石+网式过滤器、变压器等设备11套。地下水灌溉分为33个系统，新建砖混泵房33座，配套潜水泵、离心+网式过滤器、变压器等设备33套，投资7239.32万元；配套电力等，投资16406.14万元。
使用年限：20年
建设地点：伯什克然木乡17村（良种场深喀产业园内）</t>
  </si>
  <si>
    <t>农业农村局、良种场</t>
  </si>
  <si>
    <t>深喀现代农业生态产业园集中连片日光温室(二期)</t>
  </si>
  <si>
    <t>总投资：39000万元（衔接资金、涉农整合资金19500万元，按照上级园区建设1:1撬动其他资金的要求，通过温室抵押贷款进行金融贷款19500万元）；规模：1000座日光温室。
建设内容：在伯什克然木乡17村（深喀现代农业产业园）内，投资39000万元，集中连片建设日光温室1000座，规格80*10米，每座投资39万元。
使用年限：20年
建设地点：伯什克然木乡17村（良种场深喀产业园内）</t>
  </si>
  <si>
    <t>农业农村局</t>
  </si>
  <si>
    <t>深喀现代农业产业示范园拱棚土壤改良</t>
  </si>
  <si>
    <t>总投资：626.7万元（涉农整合资金）；规模：2000座拱棚。
建设内容：对2021年深喀现代农业产业示范园建设的2000座拱棚进行土壤改良，每座投资3133.5元，具体内容为：河沙、农家肥、土壤消毒剂、磷酸二铵、高浓度硫酸钾型复合肥、过磷酸钙、土壤免深耕板结处理剂、机械作业费等。
使用年限：当年
建设地点：伯什克然木乡17村（深喀现代农业产业园）</t>
  </si>
  <si>
    <t>喀什市农业农村局</t>
  </si>
  <si>
    <t>喀什市万头牛场建设项目（一期）</t>
  </si>
  <si>
    <t>就业工程类</t>
  </si>
  <si>
    <t>总投资：12000万元（衔接资金3800万元，申请政府专项债券资金4000万元，自治区2021年产业发展资金已到位4200万元），规模：1万头牛养殖场。
建设内容：在深喀现代农业产业园建设总建筑面积208662平方米肉牛养殖场，一是建设生产区、生活区。其中生产区建设育成牛舍2栋、母牛舍和犊牛舍3栋、成年牛舍16栋，计划投资8000万元。二是配套基础设施、设备等，计划投资4000万元。
使用年限：25年
建设地点：伯什克然木乡17村（深喀现代农业产业园）</t>
  </si>
  <si>
    <t>喀什地区肉牛全产业链基地建设项目-喀什市（一期）</t>
  </si>
  <si>
    <t>总投资：8000万元（安排衔接资金3000万元，申请专项债券资金5000万元）；规模：8000头牛场。
建设内容：按照1头1万元标准，建设厂房及基础设施，投资8000万元，建设8000头肉牛养殖区、饲料加工储藏区及附属设施配套、设备购置等。
使用年限：25年
建设地点：疏勒县艾尔木冬乡</t>
  </si>
  <si>
    <t>喀什地区“一市四县”屠宰分割加工体系建设项目-喀什市</t>
  </si>
  <si>
    <t>总投资：1000万元（衔接资金）；规模：2万只羊。
建设内容：在疏附县吾库萨克镇（广州新城）建设1座屠宰厂生产线及水电路等配套设施。
使用年限：25年
建设地点：疏附县吾库萨克镇（广州新城）</t>
  </si>
  <si>
    <t>喀什地区“一市四县”带动农户养殖喀什黑鸡项目-喀什市（一期）</t>
  </si>
  <si>
    <t>投资：2000万元（衔接资金）；规模：2000万只。
建设内容：在伯什克然木乡18村建设一座2000万只，集禽舍建设、种鸡苗购置、孵化、育雏、养殖、屠宰等为一体的家禽养殖基地。
使用年限：25年
建设地点：伯什克然木乡18村</t>
  </si>
  <si>
    <t>小额贷款贴息</t>
  </si>
  <si>
    <t>总投资：60万元；规模：800户。
建设内容：对11个乡镇享受小额贷款的800户脱贫户、三类户，进行小额贷款贴息。
建设地点：11个乡镇</t>
  </si>
  <si>
    <t>农业农村局、11个乡镇</t>
  </si>
  <si>
    <t>农业技术服务</t>
  </si>
  <si>
    <t>总投资：1508万元（涉农整合）；规模：7.54万亩。
建设内容：通过第三方购买服务，对10个乡镇种植的7.54万亩蔬菜进行技术指导，每亩补助200元，其中：菜苗定植、追肥（每年2次），病虫害防控每年6次，保护地日常温湿度调控。分别为阿克喀什乡10000亩、伯什克然木乡12350亩、浩罕乡6250亩、英吾斯坦乡16400亩、阿瓦提乡12500亩、帕哈太克里乡6900亩、色满乡8250亩、夏马勒巴格镇1000亩、荒地乡150亩、乃则尔巴格镇1600亩。
使用年限：当年
建设地点：阿克喀什乡、伯什克然木乡、浩罕乡、英吾斯坦乡、阿瓦提乡、帕哈太克里乡、色满乡、夏马勒巴格镇、荒地乡、乃则尔巴格镇</t>
  </si>
  <si>
    <t>林果业技术服务</t>
  </si>
  <si>
    <t>总投资：2826万元（涉农整合）； 规模：15.7万亩。
建设内容：通过第三方购买服务对全市9个乡镇种植的15.7万亩盛果期林果业，进行提质增效，每亩补助180元，其中：整形修剪每亩每年3遍，每亩补助115元；病虫害防控每亩每年2遍药，每亩补助65元。分别为伯什克然木乡5.53万亩、浩罕乡0.67万亩、英吾斯坦乡3.91万亩、阿克喀什乡1.21万亩、阿瓦提乡2.94万亩、荒地乡0.16万亩、色满乡0.08万亩、乃则尔巴格镇0.47万亩、帕哈太克里乡0.73万亩。
使用年限：当年
建设地点：伯什克然木乡、浩罕乡、英吾斯坦乡、阿克喀什乡、阿瓦提乡、荒地乡、色满乡、乃则尔巴格镇、帕哈太克里乡。</t>
  </si>
  <si>
    <t>自然资源局（林业草原局）、涉及各乡镇党委政府</t>
  </si>
  <si>
    <t>乡镇道路护路员建设</t>
  </si>
  <si>
    <t>就业项目</t>
  </si>
  <si>
    <t>总投资：867.6万元（自治区衔接资金）；规模：723人（脱贫户、三类户）。
建设内容：对全市11个乡镇辖区内乡村道路，进行管理及养护，每人每年12000元。分别为夏马勒巴格镇2、4、7、14村4人（三类户）；多来特巴格乡22人（脱贫户3人，三类户19人）；阿克喀什乡23人（三类户）；荒地乡1、3、4、7村4人（三类户）；帕哈太克里乡50人（脱贫监测户12人、三类户38人）；乃则尔巴格镇33人（三类户）、色满乡20人；英吾斯坦乡189人；伯什克然木乡140人；阿瓦提乡131人（三类户100人、脱贫户31人）；浩罕乡107人（脱贫户89人、三类户18人）。
使用年限：当年
建设地点：11个乡镇</t>
  </si>
  <si>
    <t>交通局、11个乡镇</t>
  </si>
  <si>
    <t>阿瓦提乡19村重点示范村建设</t>
  </si>
  <si>
    <t>乡村建设行动</t>
  </si>
  <si>
    <t>投资：2000万元（安排自治区衔接资金1000万元，一般政府债券资金1000万元）。
建设内容：在阿瓦提乡19村按照示范村要求，围绕产业促进就业，人居环境综合治理，补齐公共基础设施短板等要求，打造自治区级重点示范村，达到可推广示范作用。
建设地点：阿瓦提乡19村</t>
  </si>
  <si>
    <t>发改委、阿瓦提乡</t>
  </si>
  <si>
    <t>乃则尔巴格镇1村重点示范村建设</t>
  </si>
  <si>
    <t>投资：2000万元（安排自治区衔接资金1000万元，一般政府债券资金1000万元）。
建设内容：在乃则尔巴格镇1村按照示范村要求，围绕产业促进就业，人居环境综合治理，补齐公共基础设施短板等要求，打造自治区级重点示范村，达到可推广示范作用
建设地点：乃则尔巴格镇1村</t>
  </si>
  <si>
    <t>喀什市伯什克然木乡2022年石榴园基础设施建设</t>
  </si>
  <si>
    <t>投资：230万元（以工代赈）；规模：1.4公里防渗渠及附属配套。
建设内容：在伯什克然木乡4村石榴园新建0.3m³/S流量防渗渠1.4公里及配套。
使用年限：20年
建设地点：伯什克然木乡4村</t>
  </si>
  <si>
    <t>发改委、伯什克然木乡</t>
  </si>
  <si>
    <t>喀什市伯什克然木乡2022葡萄园基础设施建设</t>
  </si>
  <si>
    <t>投资：118万元（以工代赈）；规模：1.2公里防渗渠及附属配套。
建设内容：在伯什克然木乡10村葡萄园新建0.3m³/S流量盖板防渗渠1.2公里及配套。
使用年限：20年
建设地点：伯什克然木乡10村</t>
  </si>
  <si>
    <t>喀什市荒地乡2022年农村污水处理设施配套建设</t>
  </si>
  <si>
    <t>投资：625万元（使用2022年以工代赈资金546万元，地县配套79万元）；规模：15公里。
建设内容：在喀什市荒地乡3村、7村、10村新建农村污水管网15公里及配套。
使用年限：10年
建设地点：荒地乡3村、7村、10村。</t>
  </si>
  <si>
    <t>发改委、荒地乡</t>
  </si>
  <si>
    <t>阿瓦提乡2022年以工代赈村组道路建设</t>
  </si>
  <si>
    <t>总投资：800万元（以工代赈）；规模：15.9公里。
建设内容：在阿瓦提乡16个村新建村组道路宽2-4.5米，15.9公里及配套，每公里投入50.31万元。
使用年限：8年
建设地点：阿瓦提乡1村、7村、8村、9村、10村、11村、12村、13村、14村、15村、16村、19村、24村、25村、26村、27村</t>
  </si>
  <si>
    <t>乃则尔巴格镇2022年以工代赈村组道路建设</t>
  </si>
  <si>
    <t>总投资：500万元（以工代赈），规模：10公里。
建设内容：乃则尔巴格镇2村、6村、13村新建宽3-4米，村组道路10公里及配套，每公里投入50万元。
使用年限：8年
建设地点：乃则尔巴格镇2村、6村、13村</t>
  </si>
  <si>
    <t>发改委、乃则尔巴格镇</t>
  </si>
  <si>
    <t>雨露计划</t>
  </si>
  <si>
    <t>巩固三保障成果</t>
  </si>
  <si>
    <t>总投资：940.5万元（衔接资金）； 规模：3135人（脱贫户、三类户）。
建设内容：对11个乡镇正在疆内外接受中等、高等职业教育的脱贫户、三类户家庭子女3135人进行职业教育补助，每人补助3000元。其中：伯什克然木乡800人、浩罕乡395人、英吾斯坦乡583人、夏马勒巴格镇40人、阿瓦提乡568人、多来特巴格乡137人、帕哈太克里乡262人、色满乡68人、乃则尔巴格镇173人、荒地乡21人、阿克喀什乡88人。
使用年限：当年
建设地点：11个乡镇</t>
  </si>
  <si>
    <t>教育局、11个乡镇</t>
  </si>
  <si>
    <t>伯什克然木乡11村保鲜气调库附属设施配套建设</t>
  </si>
  <si>
    <t>乡村建设</t>
  </si>
  <si>
    <t>总投资：200万元（衔接资金）。
建设内容：对伯什克然木乡11村建筑面积1443平方米，500吨保鲜气调库配套电等附属设施配套建设。
使用年限：20年
建设地点：伯什克然木乡11村。</t>
  </si>
  <si>
    <t>未完工</t>
  </si>
  <si>
    <t>农业农村局、伯什克然木乡人民政府</t>
  </si>
  <si>
    <t>喀什市帕哈太克里乡索古鲁克(4)村生活污水处理设施建设项目</t>
  </si>
  <si>
    <t>总投资：541万元（以工代赈资金）；规模：10公里。
建设内容：对帕哈太克里乡索古鲁克(4)村，新建排水管网10公里及其配套附属设施。
使用年限：10年
建设地点：帕哈太克里乡索古鲁克(4)村。</t>
  </si>
  <si>
    <t>发改委、帕哈太克里乡人民政府</t>
  </si>
  <si>
    <t>喀什中亚南亚工业园区标准厂房建设项目</t>
  </si>
  <si>
    <t>建设9栋标准厂房、1栋仓库及附属设施配套建设，总建筑面积9.2万平方米。</t>
  </si>
  <si>
    <t>中亚南亚工业园区管委会</t>
  </si>
  <si>
    <t>深喀现代农业生态产业园集中连片日光温室、拱棚建设(一期)</t>
  </si>
  <si>
    <t>产业增收</t>
  </si>
  <si>
    <t>总投资：18400万元，规模：400座日光温室、2000座拱棚
建设内容：在伯什克然木乡17村（深喀现代农业产业园）内投资18400万元，其中：一是投资14400万元，集中连片建设日光温室400座，规格80*10米，每座投资36万元；二是投资4000万元，集中连片建设拱棚2000座，规格50*8米，每座投资2万元。
使用年限：20年
建设地点：伯什克然木乡17村（良种场深喀产业园内）</t>
  </si>
  <si>
    <t>疆内外务工人员一次性交通补助</t>
  </si>
  <si>
    <t>就业增收</t>
  </si>
  <si>
    <t>总投资：0.47805万元（衔接资金）；规模：16人（脱贫户、监测对象）。
建设内容：对11个乡镇5个街道脱贫户、监测对象家中外出务工人员进行一次性交通补助，其中：疆内跨地州就业13人，补助2380.5元（使用自治区衔接资金）、疆外就业人员3人，补助2400元（使用中央衔接资金）。
使用年限：当年
建设地点：11个乡镇、5个街道。</t>
  </si>
  <si>
    <t>人社局</t>
  </si>
  <si>
    <t>喀什地区现代农业（百万只良种肉羊）产业园-喀什市场项目（一期）</t>
  </si>
  <si>
    <t>总投资：12000万元，规模：1百万只羊
建设内容：在喀什市阿克喀什乡4村建设百万只肉羊良繁场，一是投资10561.6万元，主要建设内容：1、建设怀孕产羔羊舍18栋，面积19440平方米；空怀母羊舍12栋，面积25920平方米；空怀配种舍15栋，面积32400平方米；管理用房2184平方米；隔离观察室1080平方米；化粪池、堆粪场3300平方米；水电路围墙等配套设施。二是投资1438.4万元，建设TMR配送中心，主要内容是建设青贮窖3个、草料棚1个、堆草场10000平方米、饲喂中心1个，TMR设备、消毒设备、拖拉机和装载机等设备996台套、羊等。
使用年限：25年
建设地点：阿克喀什乡4村</t>
  </si>
  <si>
    <t>煤改电</t>
  </si>
  <si>
    <t>总投资：62.82万元（衔接资金）；规模：698户（脱贫户、监测对象）。
建设内容：对6个乡镇26个村698户（脱贫户、监测对象）进行煤改电，每户补助900元，主要用于脱贫户入户线路铺设及采暖设备的采购。分别为浩罕乡62户；阿瓦提乡298户；伯什克然木乡86户；色满乡10户；乃则尔巴格镇3户；英吾斯坦乡239户。
使用年限：10年
建设地点：浩罕乡3村、15村；阿瓦提乡10、13、16、17、26；伯什克然木乡1、4、8、9、10、12、16、17、19村；乃镇1、3村；色满乡2、4、5、7、8村；英吾斯坦乡4、5、12村。</t>
  </si>
  <si>
    <t>发改委</t>
  </si>
  <si>
    <t>幸福大院公益性岗位人员工资</t>
  </si>
  <si>
    <t>投资：210万元
建设内容：为喀什市幸福大院提供公益性岗位人员140名，1-12个月发放工资210万元。</t>
  </si>
  <si>
    <t>民政局</t>
  </si>
  <si>
    <t>支出情况</t>
  </si>
  <si>
    <t>喀什地区“一市四县”屠宰加工项目</t>
  </si>
  <si>
    <t>伯什克然木乡18村“一市四县”家禽养殖基地建设项目</t>
  </si>
</sst>
</file>

<file path=xl/styles.xml><?xml version="1.0" encoding="utf-8"?>
<styleSheet xmlns="http://schemas.openxmlformats.org/spreadsheetml/2006/main">
  <numFmts count="11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);[Red]\(0.00\)"/>
    <numFmt numFmtId="41" formatCode="_ * #,##0_ ;_ * \-#,##0_ ;_ * &quot;-&quot;_ ;_ @_ "/>
    <numFmt numFmtId="177" formatCode="0.00_ "/>
    <numFmt numFmtId="43" formatCode="_ * #,##0.00_ ;_ * \-#,##0.00_ ;_ * &quot;-&quot;??_ ;_ @_ "/>
    <numFmt numFmtId="178" formatCode="0.00;[Red]0.00"/>
    <numFmt numFmtId="179" formatCode="yyyy&quot;年&quot;m&quot;月&quot;d&quot;日&quot;;@"/>
    <numFmt numFmtId="180" formatCode="0_);[Red]\(0\)"/>
    <numFmt numFmtId="181" formatCode="0.0_);[Red]\(0.0\)"/>
    <numFmt numFmtId="182" formatCode="0.0%"/>
  </numFmts>
  <fonts count="4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方正仿宋_GBK"/>
      <charset val="134"/>
    </font>
    <font>
      <sz val="14"/>
      <color theme="1"/>
      <name val="方正仿宋_GBK"/>
      <charset val="134"/>
    </font>
    <font>
      <sz val="12"/>
      <name val="宋体"/>
      <charset val="134"/>
      <scheme val="minor"/>
    </font>
    <font>
      <sz val="14"/>
      <name val="方正仿宋_GBK"/>
      <charset val="134"/>
    </font>
    <font>
      <sz val="14"/>
      <color theme="1"/>
      <name val="宋体"/>
      <charset val="134"/>
      <scheme val="minor"/>
    </font>
    <font>
      <b/>
      <sz val="12"/>
      <color theme="1"/>
      <name val="方正黑体简体"/>
      <charset val="134"/>
    </font>
    <font>
      <sz val="12"/>
      <color theme="1"/>
      <name val="方正黑体简体"/>
      <charset val="134"/>
    </font>
    <font>
      <sz val="12"/>
      <name val="方正黑体简体"/>
      <charset val="134"/>
    </font>
    <font>
      <sz val="10"/>
      <color theme="1"/>
      <name val="宋体"/>
      <charset val="134"/>
      <scheme val="minor"/>
    </font>
    <font>
      <sz val="28"/>
      <color theme="1"/>
      <name val="方正小标宋_GBK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方正黑体简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方正仿宋_GBK"/>
      <charset val="134"/>
    </font>
    <font>
      <sz val="12"/>
      <color theme="1"/>
      <name val="黑体"/>
      <charset val="134"/>
    </font>
    <font>
      <b/>
      <sz val="12"/>
      <color theme="1"/>
      <name val="宋体"/>
      <charset val="134"/>
      <scheme val="minor"/>
    </font>
    <font>
      <sz val="28"/>
      <color theme="1"/>
      <name val="方正小标宋简体"/>
      <charset val="134"/>
    </font>
    <font>
      <b/>
      <sz val="12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4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2" borderId="12" applyNumberFormat="0" applyFont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3">
      <alignment vertical="top"/>
      <protection locked="0"/>
    </xf>
    <xf numFmtId="0" fontId="3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30" fillId="15" borderId="10" applyNumberFormat="0" applyAlignment="0" applyProtection="0">
      <alignment vertical="center"/>
    </xf>
    <xf numFmtId="0" fontId="33" fillId="15" borderId="8" applyNumberFormat="0" applyAlignment="0" applyProtection="0">
      <alignment vertical="center"/>
    </xf>
    <xf numFmtId="0" fontId="25" fillId="10" borderId="9" applyNumberFormat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6" fillId="0" borderId="0">
      <protection locked="0"/>
    </xf>
    <xf numFmtId="0" fontId="32" fillId="19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29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9" fillId="0" borderId="0">
      <alignment vertical="center"/>
    </xf>
    <xf numFmtId="0" fontId="26" fillId="18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23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9" fillId="0" borderId="0">
      <alignment vertical="center"/>
    </xf>
    <xf numFmtId="0" fontId="23" fillId="34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16" fillId="0" borderId="0"/>
    <xf numFmtId="0" fontId="43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top"/>
    </xf>
  </cellStyleXfs>
  <cellXfs count="13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7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NumberFormat="1" applyFont="1" applyFill="1" applyAlignment="1" applyProtection="1">
      <alignment horizontal="center" vertical="center"/>
      <protection locked="0"/>
    </xf>
    <xf numFmtId="0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NumberFormat="1" applyFont="1" applyFill="1" applyAlignment="1" applyProtection="1">
      <alignment horizontal="center" vertical="center" wrapText="1"/>
      <protection locked="0"/>
    </xf>
    <xf numFmtId="0" fontId="8" fillId="0" borderId="0" xfId="0" applyNumberFormat="1" applyFont="1" applyFill="1" applyAlignment="1" applyProtection="1">
      <alignment horizontal="center" vertical="center" wrapText="1"/>
    </xf>
    <xf numFmtId="0" fontId="9" fillId="0" borderId="0" xfId="0" applyNumberFormat="1" applyFont="1" applyFill="1" applyAlignment="1" applyProtection="1">
      <alignment horizontal="center" vertical="center" wrapText="1"/>
    </xf>
    <xf numFmtId="0" fontId="6" fillId="0" borderId="0" xfId="0" applyNumberFormat="1" applyFont="1" applyFill="1" applyAlignment="1" applyProtection="1">
      <alignment horizontal="center" vertical="center" wrapText="1"/>
      <protection locked="0"/>
    </xf>
    <xf numFmtId="0" fontId="3" fillId="0" borderId="0" xfId="0" applyNumberFormat="1" applyFont="1" applyFill="1" applyAlignment="1" applyProtection="1">
      <alignment horizontal="center" vertical="center" wrapText="1"/>
      <protection locked="0"/>
    </xf>
    <xf numFmtId="0" fontId="0" fillId="0" borderId="0" xfId="0" applyNumberFormat="1" applyFont="1" applyFill="1" applyAlignment="1" applyProtection="1">
      <alignment horizontal="center" vertical="center" wrapText="1"/>
      <protection locked="0"/>
    </xf>
    <xf numFmtId="0" fontId="0" fillId="0" borderId="0" xfId="0" applyNumberFormat="1" applyFill="1" applyAlignment="1" applyProtection="1">
      <alignment horizontal="center" vertical="center" wrapText="1"/>
      <protection locked="0"/>
    </xf>
    <xf numFmtId="0" fontId="10" fillId="0" borderId="0" xfId="0" applyNumberFormat="1" applyFont="1" applyFill="1" applyAlignment="1" applyProtection="1">
      <alignment horizontal="center" vertical="center" wrapText="1"/>
      <protection locked="0"/>
    </xf>
    <xf numFmtId="0" fontId="10" fillId="0" borderId="0" xfId="0" applyNumberFormat="1" applyFont="1" applyFill="1" applyAlignment="1" applyProtection="1">
      <alignment horizontal="left" vertical="center" wrapText="1"/>
      <protection locked="0"/>
    </xf>
    <xf numFmtId="178" fontId="10" fillId="0" borderId="0" xfId="0" applyNumberFormat="1" applyFont="1" applyFill="1" applyAlignment="1" applyProtection="1">
      <alignment horizontal="center" vertical="center" wrapText="1"/>
      <protection locked="0"/>
    </xf>
    <xf numFmtId="177" fontId="10" fillId="0" borderId="0" xfId="0" applyNumberFormat="1" applyFont="1" applyFill="1" applyAlignment="1" applyProtection="1">
      <alignment horizontal="center" vertical="center" wrapText="1"/>
      <protection locked="0"/>
    </xf>
    <xf numFmtId="0" fontId="11" fillId="0" borderId="0" xfId="0" applyNumberFormat="1" applyFont="1" applyFill="1" applyAlignment="1" applyProtection="1">
      <alignment horizontal="center" vertical="center" wrapText="1"/>
      <protection locked="0"/>
    </xf>
    <xf numFmtId="178" fontId="11" fillId="0" borderId="0" xfId="0" applyNumberFormat="1" applyFont="1" applyFill="1" applyAlignment="1" applyProtection="1">
      <alignment horizontal="center" vertical="center" wrapText="1"/>
      <protection locked="0"/>
    </xf>
    <xf numFmtId="179" fontId="12" fillId="0" borderId="0" xfId="0" applyNumberFormat="1" applyFont="1" applyFill="1" applyBorder="1" applyAlignment="1" applyProtection="1">
      <alignment horizontal="center" vertical="center"/>
      <protection locked="0"/>
    </xf>
    <xf numFmtId="179" fontId="1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NumberFormat="1" applyFont="1" applyFill="1" applyBorder="1" applyAlignment="1" applyProtection="1">
      <alignment horizontal="left" vertical="center" wrapText="1"/>
      <protection locked="0"/>
    </xf>
    <xf numFmtId="178" fontId="12" fillId="0" borderId="0" xfId="0" applyNumberFormat="1" applyFont="1" applyFill="1" applyBorder="1" applyAlignment="1" applyProtection="1">
      <alignment horizontal="center" vertical="center" wrapText="1"/>
      <protection locked="0"/>
    </xf>
    <xf numFmtId="178" fontId="12" fillId="0" borderId="0" xfId="0" applyNumberFormat="1" applyFont="1" applyFill="1" applyBorder="1" applyAlignment="1" applyProtection="1">
      <alignment horizontal="left" vertical="center"/>
      <protection locked="0"/>
    </xf>
    <xf numFmtId="0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178" fontId="14" fillId="0" borderId="3" xfId="0" applyNumberFormat="1" applyFont="1" applyFill="1" applyBorder="1" applyAlignment="1" applyProtection="1">
      <alignment horizontal="center" vertical="center" wrapText="1"/>
      <protection locked="0"/>
    </xf>
    <xf numFmtId="178" fontId="14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5" xfId="0" applyNumberFormat="1" applyFont="1" applyFill="1" applyBorder="1" applyAlignment="1" applyProtection="1">
      <alignment horizontal="center" vertical="center" wrapText="1"/>
      <protection locked="0"/>
    </xf>
    <xf numFmtId="178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3" xfId="0" applyNumberFormat="1" applyFont="1" applyFill="1" applyBorder="1" applyAlignment="1" applyProtection="1">
      <alignment horizontal="center" vertical="center" wrapText="1"/>
    </xf>
    <xf numFmtId="0" fontId="15" fillId="0" borderId="4" xfId="0" applyNumberFormat="1" applyFont="1" applyFill="1" applyBorder="1" applyAlignment="1" applyProtection="1">
      <alignment horizontal="center" vertical="center" wrapText="1"/>
    </xf>
    <xf numFmtId="0" fontId="15" fillId="0" borderId="6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178" fontId="15" fillId="0" borderId="1" xfId="0" applyNumberFormat="1" applyFont="1" applyFill="1" applyBorder="1" applyAlignment="1" applyProtection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left" vertical="center" wrapText="1"/>
    </xf>
    <xf numFmtId="180" fontId="4" fillId="0" borderId="1" xfId="0" applyNumberFormat="1" applyFont="1" applyFill="1" applyBorder="1" applyAlignment="1" applyProtection="1">
      <alignment horizontal="center" vertical="center" wrapText="1"/>
    </xf>
    <xf numFmtId="178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178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178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11" fillId="0" borderId="0" xfId="0" applyNumberFormat="1" applyFont="1" applyFill="1" applyAlignment="1" applyProtection="1">
      <alignment horizontal="center" vertical="center" wrapText="1"/>
      <protection locked="0"/>
    </xf>
    <xf numFmtId="0" fontId="12" fillId="0" borderId="0" xfId="0" applyNumberFormat="1" applyFont="1" applyFill="1" applyBorder="1" applyAlignment="1" applyProtection="1">
      <alignment horizontal="left" vertical="center"/>
      <protection locked="0"/>
    </xf>
    <xf numFmtId="177" fontId="12" fillId="0" borderId="0" xfId="0" applyNumberFormat="1" applyFont="1" applyFill="1" applyBorder="1" applyAlignment="1" applyProtection="1">
      <alignment horizontal="left" vertical="center"/>
      <protection locked="0"/>
    </xf>
    <xf numFmtId="31" fontId="16" fillId="0" borderId="0" xfId="0" applyNumberFormat="1" applyFont="1" applyFill="1" applyBorder="1" applyAlignment="1" applyProtection="1">
      <alignment vertical="center"/>
      <protection locked="0"/>
    </xf>
    <xf numFmtId="0" fontId="14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6" xfId="0" applyNumberFormat="1" applyFont="1" applyFill="1" applyBorder="1" applyAlignment="1" applyProtection="1">
      <alignment horizontal="center" vertical="center" wrapText="1"/>
      <protection locked="0"/>
    </xf>
    <xf numFmtId="177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181" fontId="4" fillId="0" borderId="1" xfId="0" applyNumberFormat="1" applyFont="1" applyFill="1" applyBorder="1" applyAlignment="1" applyProtection="1">
      <alignment horizontal="center" vertical="center" wrapText="1"/>
    </xf>
    <xf numFmtId="178" fontId="17" fillId="0" borderId="1" xfId="0" applyNumberFormat="1" applyFont="1" applyFill="1" applyBorder="1" applyAlignment="1" applyProtection="1">
      <alignment horizontal="center" vertical="center" wrapText="1"/>
    </xf>
    <xf numFmtId="177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8" fillId="0" borderId="0" xfId="0" applyNumberFormat="1" applyFont="1" applyFill="1" applyAlignment="1">
      <alignment horizontal="center" vertical="center" wrapText="1"/>
    </xf>
    <xf numFmtId="0" fontId="19" fillId="0" borderId="0" xfId="0" applyNumberFormat="1" applyFont="1" applyFill="1" applyAlignment="1">
      <alignment horizontal="center" vertical="center" wrapText="1"/>
    </xf>
    <xf numFmtId="0" fontId="1" fillId="4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/>
    </xf>
    <xf numFmtId="0" fontId="16" fillId="0" borderId="0" xfId="0" applyNumberFormat="1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0" fontId="10" fillId="0" borderId="0" xfId="0" applyNumberFormat="1" applyFont="1" applyFill="1" applyAlignment="1">
      <alignment horizontal="center" vertical="center" wrapText="1"/>
    </xf>
    <xf numFmtId="9" fontId="10" fillId="0" borderId="0" xfId="0" applyNumberFormat="1" applyFont="1" applyFill="1" applyAlignment="1">
      <alignment horizontal="center" vertical="center" wrapText="1"/>
    </xf>
    <xf numFmtId="10" fontId="10" fillId="0" borderId="0" xfId="0" applyNumberFormat="1" applyFont="1" applyFill="1" applyAlignment="1">
      <alignment horizontal="center" vertical="center" wrapText="1"/>
    </xf>
    <xf numFmtId="10" fontId="0" fillId="0" borderId="0" xfId="0" applyNumberFormat="1" applyFont="1" applyFill="1" applyAlignment="1">
      <alignment horizontal="center" vertical="center" wrapText="1"/>
    </xf>
    <xf numFmtId="10" fontId="20" fillId="0" borderId="0" xfId="0" applyNumberFormat="1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left" vertical="center"/>
    </xf>
    <xf numFmtId="0" fontId="18" fillId="0" borderId="1" xfId="0" applyNumberFormat="1" applyFont="1" applyFill="1" applyBorder="1" applyAlignment="1">
      <alignment horizontal="center" vertical="center" wrapText="1"/>
    </xf>
    <xf numFmtId="9" fontId="18" fillId="0" borderId="1" xfId="0" applyNumberFormat="1" applyFont="1" applyFill="1" applyBorder="1" applyAlignment="1">
      <alignment horizontal="center" vertical="center" wrapText="1"/>
    </xf>
    <xf numFmtId="10" fontId="18" fillId="0" borderId="1" xfId="0" applyNumberFormat="1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10" fontId="19" fillId="0" borderId="1" xfId="0" applyNumberFormat="1" applyFont="1" applyFill="1" applyBorder="1" applyAlignment="1">
      <alignment horizontal="center" vertical="center" wrapText="1"/>
    </xf>
    <xf numFmtId="0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NumberFormat="1" applyFont="1" applyFill="1" applyBorder="1" applyAlignment="1">
      <alignment horizontal="center" vertical="center"/>
    </xf>
    <xf numFmtId="10" fontId="1" fillId="4" borderId="1" xfId="0" applyNumberFormat="1" applyFont="1" applyFill="1" applyBorder="1" applyAlignment="1">
      <alignment horizontal="center" vertical="center" wrapText="1"/>
    </xf>
    <xf numFmtId="0" fontId="1" fillId="5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0" fillId="0" borderId="0" xfId="0" applyNumberFormat="1" applyFont="1" applyFill="1" applyBorder="1" applyAlignment="1">
      <alignment horizontal="center" vertical="center" wrapText="1"/>
    </xf>
    <xf numFmtId="177" fontId="20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10" fontId="1" fillId="0" borderId="0" xfId="0" applyNumberFormat="1" applyFont="1" applyFill="1" applyBorder="1" applyAlignment="1">
      <alignment horizontal="center" vertical="center"/>
    </xf>
    <xf numFmtId="177" fontId="18" fillId="0" borderId="1" xfId="0" applyNumberFormat="1" applyFont="1" applyFill="1" applyBorder="1" applyAlignment="1">
      <alignment horizontal="center" vertical="center" wrapText="1"/>
    </xf>
    <xf numFmtId="177" fontId="8" fillId="4" borderId="0" xfId="0" applyNumberFormat="1" applyFont="1" applyFill="1" applyAlignment="1" applyProtection="1">
      <alignment horizontal="center" vertical="center" wrapText="1"/>
      <protection locked="0"/>
    </xf>
    <xf numFmtId="177" fontId="1" fillId="4" borderId="1" xfId="0" applyNumberFormat="1" applyFont="1" applyFill="1" applyBorder="1" applyAlignment="1">
      <alignment horizontal="center" vertical="center"/>
    </xf>
    <xf numFmtId="177" fontId="1" fillId="5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10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9" fontId="1" fillId="4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82" fontId="20" fillId="0" borderId="0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/>
    </xf>
    <xf numFmtId="178" fontId="1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9" fontId="1" fillId="4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 wrapText="1"/>
    </xf>
  </cellXfs>
  <cellStyles count="6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自治区下达塔城2007年财政扶贫资金项目下达计划表－1048万元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汇总 18 2 2 2 2" xfId="18"/>
    <cellStyle name="标题" xfId="19" builtinId="15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适中" xfId="36" builtinId="28"/>
    <cellStyle name="20% - 强调文字颜色 5" xfId="37" builtinId="46"/>
    <cellStyle name="强调文字颜色 1" xfId="38" builtinId="29"/>
    <cellStyle name="常规 2 2 2" xfId="39"/>
    <cellStyle name="20% - 强调文字颜色 1" xfId="40" builtinId="30"/>
    <cellStyle name="40% - 强调文字颜色 1" xfId="41" builtinId="31"/>
    <cellStyle name="常规 43" xfId="42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常规 50" xfId="47"/>
    <cellStyle name="20% - 强调文字颜色 4" xfId="48" builtinId="42"/>
    <cellStyle name="40% - 强调文字颜色 4" xfId="49" builtinId="43"/>
    <cellStyle name="常规 55" xfId="50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常规 5" xfId="57"/>
    <cellStyle name="常规 4" xfId="58"/>
    <cellStyle name="常规 14" xfId="59"/>
    <cellStyle name="常规_Sheet1_11_4" xfId="60"/>
    <cellStyle name="常规 2" xfId="61"/>
    <cellStyle name="常规 28" xfId="62"/>
    <cellStyle name="常规 10 10" xfId="63"/>
    <cellStyle name="常规 3" xfId="64"/>
    <cellStyle name="常规 10" xfId="65"/>
    <cellStyle name="常规 10 2" xfId="66"/>
    <cellStyle name="常规 18" xfId="67"/>
    <cellStyle name="常规 105" xfId="68"/>
  </cellStyles>
  <dxfs count="1">
    <dxf>
      <font>
        <color rgb="FF9C0006"/>
      </font>
    </dxf>
  </dxfs>
  <tableStyles count="0" defaultTableStyle="TableStyleMedium2" defaultPivotStyle="PivotStyleLight16"/>
  <colors>
    <mruColors>
      <color rgb="00000000"/>
      <color rgb="00FF0000"/>
      <color rgb="0092D05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2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3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4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5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6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7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8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9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10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11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12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13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14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15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16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17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18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19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20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21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22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23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24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25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26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27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28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29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30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31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32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33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34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35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36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37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38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39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40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41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42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43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44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45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46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47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48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49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50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51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52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53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54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55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56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57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58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59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60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61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62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63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64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65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66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67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68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69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70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71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72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73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74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75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76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77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78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79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80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81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82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83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84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85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86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87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88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89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90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91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92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93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94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95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96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97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98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99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100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101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102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103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104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105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106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107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108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109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110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111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112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113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114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115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116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117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118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119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120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121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122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123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124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125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126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127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128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622300</xdr:rowOff>
    </xdr:to>
    <xdr:sp>
      <xdr:nvSpPr>
        <xdr:cNvPr id="129" name="Text Box 9540"/>
        <xdr:cNvSpPr txBox="1"/>
      </xdr:nvSpPr>
      <xdr:spPr>
        <a:xfrm>
          <a:off x="2424430" y="37180520"/>
          <a:ext cx="79375" cy="622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130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131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132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133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134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135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136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137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138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139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140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141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142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143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144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145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146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147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148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149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150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151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152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153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154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155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156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157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158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159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160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161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162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163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164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165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166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167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168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169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170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171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172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173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174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175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176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177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178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179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180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181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182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183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184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185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186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187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188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189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190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191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192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193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194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195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196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197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198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199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200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201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202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203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204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205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206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207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208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209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210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211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212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213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214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215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216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217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218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219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220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221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222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223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224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225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226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227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228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229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230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231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232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233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234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235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236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237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238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239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240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241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242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243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244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245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246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247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248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249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250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251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252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253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254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255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256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257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258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259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260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261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262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263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264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265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266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267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268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269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270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271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272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273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274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275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276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277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278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279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280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281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282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283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284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285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286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287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288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289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290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291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292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293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294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295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296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297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298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299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300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301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302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303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304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305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306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307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308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309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310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311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312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313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314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315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316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317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318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319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320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321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322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323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324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325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326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327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328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329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330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331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332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333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334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335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336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337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338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339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340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341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342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79375</xdr:colOff>
      <xdr:row>26</xdr:row>
      <xdr:rowOff>617855</xdr:rowOff>
    </xdr:to>
    <xdr:sp>
      <xdr:nvSpPr>
        <xdr:cNvPr id="343" name="Text Box 9540"/>
        <xdr:cNvSpPr txBox="1"/>
      </xdr:nvSpPr>
      <xdr:spPr>
        <a:xfrm>
          <a:off x="2424430" y="37180520"/>
          <a:ext cx="79375" cy="6178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R21"/>
  <sheetViews>
    <sheetView showZeros="0" view="pageBreakPreview" zoomScale="85" zoomScaleNormal="55" topLeftCell="J1" workbookViewId="0">
      <selection activeCell="J6" sqref="J6"/>
    </sheetView>
  </sheetViews>
  <sheetFormatPr defaultColWidth="9" defaultRowHeight="13.5"/>
  <cols>
    <col min="1" max="1" width="10.6333333333333" style="85" customWidth="1"/>
    <col min="2" max="2" width="5.63333333333333" style="85" customWidth="1"/>
    <col min="3" max="3" width="5.20833333333333" style="85" customWidth="1"/>
    <col min="4" max="4" width="7.5" style="86" customWidth="1"/>
    <col min="5" max="5" width="5.63333333333333" style="85" customWidth="1"/>
    <col min="6" max="6" width="7.5" style="87" customWidth="1"/>
    <col min="7" max="7" width="5.63333333333333" style="85" customWidth="1"/>
    <col min="8" max="8" width="7.5" style="85" customWidth="1"/>
    <col min="9" max="9" width="11.625" style="84" customWidth="1"/>
    <col min="10" max="10" width="11.0416666666667" style="84" customWidth="1"/>
    <col min="11" max="11" width="8" style="88" customWidth="1"/>
    <col min="12" max="12" width="11.0416666666667" style="84" customWidth="1"/>
    <col min="13" max="13" width="10.4166666666667" style="84" customWidth="1"/>
    <col min="14" max="14" width="8" style="88" customWidth="1"/>
    <col min="15" max="15" width="11.8583333333333" style="84" customWidth="1"/>
    <col min="16" max="16" width="11.0416666666667" style="84" customWidth="1"/>
    <col min="17" max="17" width="8" style="88" customWidth="1"/>
    <col min="18" max="18" width="8.54166666666667" style="84" customWidth="1"/>
    <col min="19" max="19" width="9.61666666666667" style="84" customWidth="1"/>
    <col min="20" max="20" width="10.8333333333333" style="88" customWidth="1"/>
    <col min="21" max="21" width="8.125" style="84" customWidth="1"/>
    <col min="22" max="22" width="6.25" style="84" customWidth="1"/>
    <col min="23" max="23" width="8" style="88" customWidth="1"/>
    <col min="24" max="25" width="5.83333333333333" style="84" customWidth="1"/>
    <col min="26" max="26" width="8" style="88" customWidth="1"/>
    <col min="27" max="28" width="5.83333333333333" style="84" customWidth="1"/>
    <col min="29" max="29" width="8" style="88" customWidth="1"/>
    <col min="30" max="31" width="5.625" style="84" customWidth="1"/>
    <col min="32" max="32" width="8" style="88" customWidth="1"/>
    <col min="33" max="33" width="10.675" style="84" customWidth="1"/>
    <col min="34" max="34" width="9.16666666666667" style="84" customWidth="1"/>
    <col min="35" max="35" width="8" style="88" customWidth="1"/>
    <col min="36" max="36" width="6.875" style="84" customWidth="1"/>
    <col min="37" max="37" width="9.79166666666667" style="84" customWidth="1"/>
    <col min="38" max="38" width="8" style="88" customWidth="1"/>
    <col min="39" max="40" width="6.45833333333333" style="84" customWidth="1"/>
    <col min="41" max="41" width="8" style="88" customWidth="1"/>
    <col min="42" max="43" width="6.25" style="84" customWidth="1"/>
    <col min="44" max="44" width="8" style="88" customWidth="1"/>
    <col min="45" max="16384" width="9" style="84"/>
  </cols>
  <sheetData>
    <row r="1" s="74" customFormat="1" ht="72" customHeight="1" spans="1:44">
      <c r="A1" s="89" t="s">
        <v>0</v>
      </c>
      <c r="B1" s="89"/>
      <c r="C1" s="89"/>
      <c r="D1" s="89"/>
      <c r="E1" s="89"/>
      <c r="F1" s="89"/>
      <c r="G1" s="89"/>
      <c r="H1" s="89"/>
      <c r="I1" s="108"/>
      <c r="J1" s="108"/>
      <c r="K1" s="89"/>
      <c r="L1" s="108"/>
      <c r="M1" s="108"/>
      <c r="N1" s="109"/>
      <c r="O1" s="108"/>
      <c r="P1" s="108"/>
      <c r="Q1" s="89"/>
      <c r="R1" s="108"/>
      <c r="S1" s="108"/>
      <c r="T1" s="89"/>
      <c r="U1" s="108"/>
      <c r="V1" s="108"/>
      <c r="W1" s="89"/>
      <c r="X1" s="109"/>
      <c r="Y1" s="109"/>
      <c r="Z1" s="89"/>
      <c r="AA1" s="109"/>
      <c r="AB1" s="109"/>
      <c r="AC1" s="89"/>
      <c r="AD1" s="109"/>
      <c r="AE1" s="109"/>
      <c r="AF1" s="89"/>
      <c r="AG1" s="108"/>
      <c r="AH1" s="108"/>
      <c r="AI1" s="127"/>
      <c r="AJ1" s="109"/>
      <c r="AK1" s="109"/>
      <c r="AL1" s="89"/>
      <c r="AM1" s="108"/>
      <c r="AN1" s="108"/>
      <c r="AO1" s="127"/>
      <c r="AP1" s="109"/>
      <c r="AQ1" s="109"/>
      <c r="AR1" s="127"/>
    </row>
    <row r="2" s="75" customFormat="1" ht="32.25" customHeight="1" spans="1:44">
      <c r="A2" s="90" t="s">
        <v>1</v>
      </c>
      <c r="B2" s="90"/>
      <c r="C2" s="90"/>
      <c r="D2" s="90"/>
      <c r="E2" s="90"/>
      <c r="F2" s="90"/>
      <c r="G2" s="90"/>
      <c r="I2" s="110"/>
      <c r="J2" s="110"/>
      <c r="K2" s="111"/>
      <c r="L2" s="110"/>
      <c r="M2" s="110"/>
      <c r="N2" s="111"/>
      <c r="O2" s="110"/>
      <c r="P2" s="110"/>
      <c r="Q2" s="111"/>
      <c r="R2" s="110"/>
      <c r="S2" s="110"/>
      <c r="T2" s="120"/>
      <c r="U2" s="110"/>
      <c r="V2" s="121"/>
      <c r="W2" s="122"/>
      <c r="X2" s="122"/>
      <c r="Y2" s="121"/>
      <c r="Z2" s="120"/>
      <c r="AA2" s="121"/>
      <c r="AB2" s="110"/>
      <c r="AC2" s="111"/>
      <c r="AD2" s="110"/>
      <c r="AE2" s="110"/>
      <c r="AF2" s="111"/>
      <c r="AG2" s="110"/>
      <c r="AH2" s="110"/>
      <c r="AI2" s="111"/>
      <c r="AJ2" s="110"/>
      <c r="AK2" s="110"/>
      <c r="AL2" s="111"/>
      <c r="AM2" s="110"/>
      <c r="AN2" s="121"/>
      <c r="AO2" s="131"/>
      <c r="AP2" s="131"/>
      <c r="AQ2" s="131"/>
      <c r="AR2" s="131"/>
    </row>
    <row r="3" s="76" customFormat="1" ht="40" customHeight="1" spans="1:44">
      <c r="A3" s="91" t="s">
        <v>2</v>
      </c>
      <c r="B3" s="91" t="s">
        <v>3</v>
      </c>
      <c r="C3" s="91"/>
      <c r="D3" s="91"/>
      <c r="E3" s="91"/>
      <c r="F3" s="91"/>
      <c r="G3" s="91"/>
      <c r="H3" s="91"/>
      <c r="I3" s="91" t="s">
        <v>4</v>
      </c>
      <c r="J3" s="91"/>
      <c r="K3" s="93"/>
      <c r="L3" s="91"/>
      <c r="M3" s="91"/>
      <c r="N3" s="112"/>
      <c r="O3" s="91"/>
      <c r="P3" s="91"/>
      <c r="Q3" s="91"/>
      <c r="R3" s="91"/>
      <c r="S3" s="91"/>
      <c r="T3" s="91"/>
      <c r="U3" s="91"/>
      <c r="V3" s="91"/>
      <c r="W3" s="91"/>
      <c r="X3" s="112"/>
      <c r="Y3" s="112"/>
      <c r="Z3" s="93"/>
      <c r="AA3" s="112"/>
      <c r="AB3" s="112"/>
      <c r="AC3" s="91"/>
      <c r="AD3" s="112"/>
      <c r="AE3" s="112"/>
      <c r="AF3" s="93"/>
      <c r="AG3" s="91"/>
      <c r="AH3" s="91"/>
      <c r="AI3" s="91"/>
      <c r="AJ3" s="112"/>
      <c r="AK3" s="112"/>
      <c r="AL3" s="93"/>
      <c r="AM3" s="91"/>
      <c r="AN3" s="91"/>
      <c r="AO3" s="91"/>
      <c r="AP3" s="112"/>
      <c r="AQ3" s="112"/>
      <c r="AR3" s="91"/>
    </row>
    <row r="4" s="76" customFormat="1" ht="33.75" customHeight="1" spans="1:44">
      <c r="A4" s="91"/>
      <c r="B4" s="91"/>
      <c r="C4" s="91"/>
      <c r="D4" s="91"/>
      <c r="E4" s="91"/>
      <c r="F4" s="91"/>
      <c r="G4" s="91"/>
      <c r="H4" s="91"/>
      <c r="I4" s="91" t="s">
        <v>5</v>
      </c>
      <c r="J4" s="91"/>
      <c r="K4" s="93"/>
      <c r="L4" s="112" t="s">
        <v>6</v>
      </c>
      <c r="M4" s="112"/>
      <c r="N4" s="112"/>
      <c r="O4" s="112"/>
      <c r="P4" s="112"/>
      <c r="Q4" s="93"/>
      <c r="R4" s="112"/>
      <c r="S4" s="112"/>
      <c r="T4" s="93"/>
      <c r="U4" s="112"/>
      <c r="V4" s="112"/>
      <c r="W4" s="93"/>
      <c r="X4" s="112"/>
      <c r="Y4" s="112"/>
      <c r="Z4" s="93"/>
      <c r="AA4" s="112"/>
      <c r="AB4" s="112"/>
      <c r="AC4" s="93"/>
      <c r="AD4" s="112"/>
      <c r="AE4" s="112"/>
      <c r="AF4" s="93"/>
      <c r="AG4" s="112" t="s">
        <v>7</v>
      </c>
      <c r="AH4" s="112"/>
      <c r="AI4" s="91"/>
      <c r="AJ4" s="112" t="s">
        <v>8</v>
      </c>
      <c r="AK4" s="112"/>
      <c r="AL4" s="93"/>
      <c r="AM4" s="112" t="s">
        <v>9</v>
      </c>
      <c r="AN4" s="112"/>
      <c r="AO4" s="91"/>
      <c r="AP4" s="112" t="s">
        <v>10</v>
      </c>
      <c r="AQ4" s="112"/>
      <c r="AR4" s="91"/>
    </row>
    <row r="5" s="76" customFormat="1" ht="44" customHeight="1" spans="1:44">
      <c r="A5" s="91"/>
      <c r="B5" s="91"/>
      <c r="C5" s="91"/>
      <c r="D5" s="91"/>
      <c r="E5" s="91"/>
      <c r="F5" s="91"/>
      <c r="G5" s="91"/>
      <c r="H5" s="91"/>
      <c r="I5" s="91"/>
      <c r="J5" s="91"/>
      <c r="K5" s="93"/>
      <c r="L5" s="112" t="s">
        <v>11</v>
      </c>
      <c r="M5" s="112"/>
      <c r="N5" s="112"/>
      <c r="O5" s="112" t="s">
        <v>12</v>
      </c>
      <c r="P5" s="112"/>
      <c r="Q5" s="93"/>
      <c r="R5" s="112" t="s">
        <v>13</v>
      </c>
      <c r="S5" s="112"/>
      <c r="T5" s="93"/>
      <c r="U5" s="112" t="s">
        <v>14</v>
      </c>
      <c r="V5" s="112"/>
      <c r="W5" s="93"/>
      <c r="X5" s="91" t="s">
        <v>15</v>
      </c>
      <c r="Y5" s="91"/>
      <c r="Z5" s="93"/>
      <c r="AA5" s="91" t="s">
        <v>16</v>
      </c>
      <c r="AB5" s="91"/>
      <c r="AC5" s="91"/>
      <c r="AD5" s="91" t="s">
        <v>17</v>
      </c>
      <c r="AE5" s="91"/>
      <c r="AF5" s="93"/>
      <c r="AG5" s="112"/>
      <c r="AH5" s="112"/>
      <c r="AI5" s="91"/>
      <c r="AJ5" s="112"/>
      <c r="AK5" s="112"/>
      <c r="AL5" s="93"/>
      <c r="AM5" s="112"/>
      <c r="AN5" s="112"/>
      <c r="AO5" s="91"/>
      <c r="AP5" s="112"/>
      <c r="AQ5" s="112"/>
      <c r="AR5" s="91"/>
    </row>
    <row r="6" s="76" customFormat="1" ht="78.95" customHeight="1" spans="1:44">
      <c r="A6" s="91"/>
      <c r="B6" s="91" t="s">
        <v>18</v>
      </c>
      <c r="C6" s="91" t="s">
        <v>19</v>
      </c>
      <c r="D6" s="92" t="s">
        <v>20</v>
      </c>
      <c r="E6" s="91" t="s">
        <v>21</v>
      </c>
      <c r="F6" s="93" t="s">
        <v>22</v>
      </c>
      <c r="G6" s="91" t="s">
        <v>23</v>
      </c>
      <c r="H6" s="91" t="s">
        <v>24</v>
      </c>
      <c r="I6" s="91" t="s">
        <v>25</v>
      </c>
      <c r="J6" s="91" t="s">
        <v>26</v>
      </c>
      <c r="K6" s="93" t="s">
        <v>27</v>
      </c>
      <c r="L6" s="91" t="s">
        <v>25</v>
      </c>
      <c r="M6" s="91" t="s">
        <v>26</v>
      </c>
      <c r="N6" s="93" t="s">
        <v>27</v>
      </c>
      <c r="O6" s="91" t="s">
        <v>25</v>
      </c>
      <c r="P6" s="91" t="s">
        <v>26</v>
      </c>
      <c r="Q6" s="93" t="s">
        <v>27</v>
      </c>
      <c r="R6" s="91" t="s">
        <v>25</v>
      </c>
      <c r="S6" s="91" t="s">
        <v>26</v>
      </c>
      <c r="T6" s="93" t="s">
        <v>27</v>
      </c>
      <c r="U6" s="91" t="s">
        <v>25</v>
      </c>
      <c r="V6" s="91" t="s">
        <v>26</v>
      </c>
      <c r="W6" s="93" t="s">
        <v>27</v>
      </c>
      <c r="X6" s="91" t="s">
        <v>25</v>
      </c>
      <c r="Y6" s="91" t="s">
        <v>26</v>
      </c>
      <c r="Z6" s="93" t="s">
        <v>27</v>
      </c>
      <c r="AA6" s="91" t="s">
        <v>25</v>
      </c>
      <c r="AB6" s="91" t="s">
        <v>26</v>
      </c>
      <c r="AC6" s="93" t="s">
        <v>27</v>
      </c>
      <c r="AD6" s="91" t="s">
        <v>25</v>
      </c>
      <c r="AE6" s="91" t="s">
        <v>26</v>
      </c>
      <c r="AF6" s="93" t="s">
        <v>27</v>
      </c>
      <c r="AG6" s="91" t="s">
        <v>25</v>
      </c>
      <c r="AH6" s="91" t="s">
        <v>26</v>
      </c>
      <c r="AI6" s="93" t="s">
        <v>28</v>
      </c>
      <c r="AJ6" s="91" t="s">
        <v>25</v>
      </c>
      <c r="AK6" s="91" t="s">
        <v>26</v>
      </c>
      <c r="AL6" s="93" t="s">
        <v>27</v>
      </c>
      <c r="AM6" s="91" t="s">
        <v>25</v>
      </c>
      <c r="AN6" s="91" t="s">
        <v>26</v>
      </c>
      <c r="AO6" s="93" t="s">
        <v>27</v>
      </c>
      <c r="AP6" s="91" t="s">
        <v>25</v>
      </c>
      <c r="AQ6" s="91" t="s">
        <v>26</v>
      </c>
      <c r="AR6" s="93" t="s">
        <v>27</v>
      </c>
    </row>
    <row r="7" s="77" customFormat="1" ht="55" customHeight="1" spans="1:44">
      <c r="A7" s="94" t="s">
        <v>29</v>
      </c>
      <c r="B7" s="95">
        <f>SUM(B8:B19)</f>
        <v>328</v>
      </c>
      <c r="C7" s="95">
        <f t="shared" ref="B7:AR7" si="0">SUM(C8:C19)</f>
        <v>199</v>
      </c>
      <c r="D7" s="96">
        <f>C7/B7</f>
        <v>0.606707317073171</v>
      </c>
      <c r="E7" s="95">
        <f t="shared" si="0"/>
        <v>33</v>
      </c>
      <c r="F7" s="96">
        <f>E7/B7</f>
        <v>0.100609756097561</v>
      </c>
      <c r="G7" s="95">
        <f t="shared" si="0"/>
        <v>23</v>
      </c>
      <c r="H7" s="96">
        <f>G7/B7</f>
        <v>0.0701219512195122</v>
      </c>
      <c r="I7" s="95">
        <f t="shared" si="0"/>
        <v>579307.405</v>
      </c>
      <c r="J7" s="95">
        <f t="shared" si="0"/>
        <v>88466.625186</v>
      </c>
      <c r="K7" s="96">
        <f>J7/I7</f>
        <v>0.152711020819767</v>
      </c>
      <c r="L7" s="95">
        <f t="shared" si="0"/>
        <v>514998</v>
      </c>
      <c r="M7" s="95">
        <f t="shared" si="0"/>
        <v>68303.031888</v>
      </c>
      <c r="N7" s="96">
        <f>M7/L7</f>
        <v>0.132627761443734</v>
      </c>
      <c r="O7" s="95">
        <f t="shared" si="0"/>
        <v>459831</v>
      </c>
      <c r="P7" s="95">
        <f t="shared" si="0"/>
        <v>62845.301018</v>
      </c>
      <c r="Q7" s="96">
        <f>P7/O7</f>
        <v>0.136670431132307</v>
      </c>
      <c r="R7" s="95">
        <f t="shared" si="0"/>
        <v>32794</v>
      </c>
      <c r="S7" s="95">
        <f t="shared" si="0"/>
        <v>3781.73087</v>
      </c>
      <c r="T7" s="96">
        <f>S7/R7</f>
        <v>0.115317767579435</v>
      </c>
      <c r="U7" s="95">
        <f t="shared" si="0"/>
        <v>21355</v>
      </c>
      <c r="V7" s="95">
        <f t="shared" si="0"/>
        <v>1676</v>
      </c>
      <c r="W7" s="96">
        <f>V7/U7</f>
        <v>0.0784827909154765</v>
      </c>
      <c r="X7" s="95">
        <f t="shared" si="0"/>
        <v>268</v>
      </c>
      <c r="Y7" s="95">
        <f t="shared" si="0"/>
        <v>0</v>
      </c>
      <c r="Z7" s="96">
        <f>Y7/X7</f>
        <v>0</v>
      </c>
      <c r="AA7" s="95">
        <f t="shared" si="0"/>
        <v>645</v>
      </c>
      <c r="AB7" s="95">
        <f t="shared" si="0"/>
        <v>0</v>
      </c>
      <c r="AC7" s="96">
        <f>AB7/AA7</f>
        <v>0</v>
      </c>
      <c r="AD7" s="95">
        <f t="shared" si="0"/>
        <v>105</v>
      </c>
      <c r="AE7" s="95">
        <f t="shared" si="0"/>
        <v>0</v>
      </c>
      <c r="AF7" s="96">
        <f>AE7/AD7</f>
        <v>0</v>
      </c>
      <c r="AG7" s="95">
        <f t="shared" si="0"/>
        <v>44274.405</v>
      </c>
      <c r="AH7" s="95">
        <f t="shared" si="0"/>
        <v>4755.073298</v>
      </c>
      <c r="AI7" s="96">
        <f>AH7/AG7</f>
        <v>0.107400049712695</v>
      </c>
      <c r="AJ7" s="95"/>
      <c r="AK7" s="95"/>
      <c r="AL7" s="96"/>
      <c r="AM7" s="95">
        <f t="shared" si="0"/>
        <v>1035</v>
      </c>
      <c r="AN7" s="95">
        <f t="shared" si="0"/>
        <v>62.5</v>
      </c>
      <c r="AO7" s="96">
        <f>AN7/AM7</f>
        <v>0.0603864734299517</v>
      </c>
      <c r="AP7" s="95"/>
      <c r="AQ7" s="95"/>
      <c r="AR7" s="96"/>
    </row>
    <row r="8" s="78" customFormat="1" ht="67" customHeight="1" spans="1:44">
      <c r="A8" s="97" t="s">
        <v>30</v>
      </c>
      <c r="B8" s="98">
        <v>28</v>
      </c>
      <c r="C8" s="98">
        <v>28</v>
      </c>
      <c r="D8" s="99">
        <f>C8/B8</f>
        <v>1</v>
      </c>
      <c r="E8" s="100">
        <v>26</v>
      </c>
      <c r="F8" s="99">
        <f>E8/B8</f>
        <v>0.928571428571429</v>
      </c>
      <c r="G8" s="100">
        <v>20</v>
      </c>
      <c r="H8" s="99">
        <f>G8/B8</f>
        <v>0.714285714285714</v>
      </c>
      <c r="I8" s="98">
        <f>L8+AG8+AJ8+AM8</f>
        <v>64905.56</v>
      </c>
      <c r="J8" s="113">
        <f>M8+AH8+AK8+AN8</f>
        <v>57835.03414</v>
      </c>
      <c r="K8" s="99">
        <f>J8/I8</f>
        <v>0.891064404035648</v>
      </c>
      <c r="L8" s="114">
        <f>O8+R8+U8</f>
        <v>43761.6</v>
      </c>
      <c r="M8" s="114">
        <f>P8+S8+V8</f>
        <v>40345.05414</v>
      </c>
      <c r="N8" s="99">
        <f>AVERAGE(M8/L8)</f>
        <v>0.921928223373917</v>
      </c>
      <c r="O8" s="98">
        <v>39350.6</v>
      </c>
      <c r="P8" s="115">
        <v>36187.82327</v>
      </c>
      <c r="Q8" s="99">
        <f>P8/O8</f>
        <v>0.919625705071841</v>
      </c>
      <c r="R8" s="98">
        <v>2735</v>
      </c>
      <c r="S8" s="100">
        <v>2481.23087</v>
      </c>
      <c r="T8" s="99">
        <f>S8/R8</f>
        <v>0.907214212065813</v>
      </c>
      <c r="U8" s="98">
        <v>1676</v>
      </c>
      <c r="V8" s="100">
        <v>1676</v>
      </c>
      <c r="W8" s="123">
        <v>1</v>
      </c>
      <c r="X8" s="98">
        <v>0</v>
      </c>
      <c r="Y8" s="98">
        <v>0</v>
      </c>
      <c r="Z8" s="97">
        <v>0</v>
      </c>
      <c r="AA8" s="98">
        <v>0</v>
      </c>
      <c r="AB8" s="98">
        <v>0</v>
      </c>
      <c r="AC8" s="97">
        <v>0</v>
      </c>
      <c r="AD8" s="98">
        <v>0</v>
      </c>
      <c r="AE8" s="98">
        <v>0</v>
      </c>
      <c r="AF8" s="123">
        <v>0</v>
      </c>
      <c r="AG8" s="98">
        <v>2081.46</v>
      </c>
      <c r="AH8" s="128">
        <v>2081.46</v>
      </c>
      <c r="AI8" s="99">
        <f>AH8/AG8</f>
        <v>1</v>
      </c>
      <c r="AJ8" s="98">
        <v>19000</v>
      </c>
      <c r="AK8" s="129">
        <v>15346.02</v>
      </c>
      <c r="AL8" s="99">
        <f>AK8/AJ8</f>
        <v>0.807685263157895</v>
      </c>
      <c r="AM8" s="130">
        <v>62.5</v>
      </c>
      <c r="AN8" s="100">
        <v>62.5</v>
      </c>
      <c r="AO8" s="123">
        <f>AN8/AM8</f>
        <v>1</v>
      </c>
      <c r="AP8" s="98">
        <v>0</v>
      </c>
      <c r="AQ8" s="98">
        <v>0</v>
      </c>
      <c r="AR8" s="132">
        <v>0</v>
      </c>
    </row>
    <row r="9" s="79" customFormat="1" ht="67" customHeight="1" spans="1:44">
      <c r="A9" s="101" t="s">
        <v>31</v>
      </c>
      <c r="B9" s="102">
        <v>22</v>
      </c>
      <c r="C9" s="102">
        <v>14</v>
      </c>
      <c r="D9" s="103">
        <v>0.636363636363636</v>
      </c>
      <c r="E9" s="102"/>
      <c r="F9" s="103">
        <v>0</v>
      </c>
      <c r="G9" s="102">
        <v>0</v>
      </c>
      <c r="H9" s="103">
        <v>0</v>
      </c>
      <c r="I9" s="102">
        <v>39858.78</v>
      </c>
      <c r="J9" s="116">
        <v>3226.8</v>
      </c>
      <c r="K9" s="103">
        <v>0.0809558145031032</v>
      </c>
      <c r="L9" s="116">
        <v>37301.2</v>
      </c>
      <c r="M9" s="102">
        <v>3226.8</v>
      </c>
      <c r="N9" s="103">
        <v>0.0865066003238502</v>
      </c>
      <c r="O9" s="102">
        <v>33686.2</v>
      </c>
      <c r="P9" s="102">
        <v>2935.8</v>
      </c>
      <c r="Q9" s="103">
        <v>0.0871514151195445</v>
      </c>
      <c r="R9" s="102">
        <v>2312</v>
      </c>
      <c r="S9" s="124">
        <v>291</v>
      </c>
      <c r="T9" s="103">
        <v>0.125865051903114</v>
      </c>
      <c r="U9" s="102">
        <v>1303</v>
      </c>
      <c r="V9" s="124">
        <v>0</v>
      </c>
      <c r="W9" s="103">
        <v>0</v>
      </c>
      <c r="X9" s="102"/>
      <c r="Y9" s="102"/>
      <c r="Z9" s="103"/>
      <c r="AA9" s="102"/>
      <c r="AB9" s="102"/>
      <c r="AC9" s="103"/>
      <c r="AD9" s="102"/>
      <c r="AE9" s="102"/>
      <c r="AF9" s="103"/>
      <c r="AG9" s="102">
        <v>2495.08</v>
      </c>
      <c r="AH9" s="124"/>
      <c r="AI9" s="103">
        <v>0</v>
      </c>
      <c r="AJ9" s="104"/>
      <c r="AK9" s="104"/>
      <c r="AL9" s="103"/>
      <c r="AM9" s="104">
        <v>62.5</v>
      </c>
      <c r="AN9" s="104">
        <v>0</v>
      </c>
      <c r="AO9" s="103"/>
      <c r="AP9" s="104"/>
      <c r="AQ9" s="104"/>
      <c r="AR9" s="104"/>
    </row>
    <row r="10" s="80" customFormat="1" ht="67" customHeight="1" spans="1:224">
      <c r="A10" s="101" t="s">
        <v>32</v>
      </c>
      <c r="B10" s="104">
        <v>29</v>
      </c>
      <c r="C10" s="104">
        <v>18</v>
      </c>
      <c r="D10" s="103">
        <v>0.620689655172414</v>
      </c>
      <c r="E10" s="104">
        <v>2</v>
      </c>
      <c r="F10" s="103">
        <v>0.0689655172413793</v>
      </c>
      <c r="G10" s="104">
        <v>0</v>
      </c>
      <c r="H10" s="103">
        <v>0</v>
      </c>
      <c r="I10" s="116">
        <v>53601.76</v>
      </c>
      <c r="J10" s="116">
        <v>1035</v>
      </c>
      <c r="K10" s="103">
        <v>0.0193090674634564</v>
      </c>
      <c r="L10" s="116">
        <v>49976.2</v>
      </c>
      <c r="M10" s="116">
        <v>1035</v>
      </c>
      <c r="N10" s="103">
        <v>0.0207098578923568</v>
      </c>
      <c r="O10" s="116">
        <v>45437.2</v>
      </c>
      <c r="P10" s="116">
        <v>1035</v>
      </c>
      <c r="Q10" s="103">
        <v>0.0227786923490004</v>
      </c>
      <c r="R10" s="104">
        <v>3022</v>
      </c>
      <c r="S10" s="116">
        <v>0</v>
      </c>
      <c r="T10" s="103">
        <v>0</v>
      </c>
      <c r="U10" s="104">
        <v>1407</v>
      </c>
      <c r="V10" s="116">
        <v>0</v>
      </c>
      <c r="W10" s="103">
        <v>0</v>
      </c>
      <c r="X10" s="104"/>
      <c r="Y10" s="104">
        <v>0</v>
      </c>
      <c r="Z10" s="103"/>
      <c r="AA10" s="104">
        <v>110</v>
      </c>
      <c r="AB10" s="116">
        <v>0</v>
      </c>
      <c r="AC10" s="103">
        <v>0</v>
      </c>
      <c r="AD10" s="104"/>
      <c r="AE10" s="104">
        <v>0</v>
      </c>
      <c r="AF10" s="103"/>
      <c r="AG10" s="116">
        <v>3563.06</v>
      </c>
      <c r="AH10" s="116">
        <v>0</v>
      </c>
      <c r="AI10" s="103">
        <v>0</v>
      </c>
      <c r="AJ10" s="104"/>
      <c r="AK10" s="104">
        <v>0</v>
      </c>
      <c r="AL10" s="103"/>
      <c r="AM10" s="104">
        <v>62.5</v>
      </c>
      <c r="AN10" s="104">
        <v>0</v>
      </c>
      <c r="AO10" s="103">
        <v>0</v>
      </c>
      <c r="AP10" s="104"/>
      <c r="AQ10" s="104">
        <v>0</v>
      </c>
      <c r="AR10" s="104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79"/>
      <c r="EG10" s="79"/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</row>
    <row r="11" s="79" customFormat="1" ht="67" customHeight="1" spans="1:44">
      <c r="A11" s="101" t="s">
        <v>33</v>
      </c>
      <c r="B11" s="101">
        <v>19</v>
      </c>
      <c r="C11" s="101">
        <v>12</v>
      </c>
      <c r="D11" s="103">
        <v>0.631578947368421</v>
      </c>
      <c r="E11" s="101">
        <v>0</v>
      </c>
      <c r="F11" s="103">
        <v>0</v>
      </c>
      <c r="G11" s="101">
        <v>0</v>
      </c>
      <c r="H11" s="103">
        <v>0</v>
      </c>
      <c r="I11" s="117">
        <v>57409.89</v>
      </c>
      <c r="J11" s="117">
        <v>434.594028</v>
      </c>
      <c r="K11" s="103">
        <v>0.00757002021777084</v>
      </c>
      <c r="L11" s="101">
        <v>54223.8</v>
      </c>
      <c r="M11" s="101">
        <v>434.594028</v>
      </c>
      <c r="N11" s="103">
        <v>0.00801482057694223</v>
      </c>
      <c r="O11" s="101">
        <v>49861.8</v>
      </c>
      <c r="P11" s="117">
        <v>434.594028</v>
      </c>
      <c r="Q11" s="103">
        <v>0.00871597150524048</v>
      </c>
      <c r="R11" s="101">
        <v>2783</v>
      </c>
      <c r="S11" s="125"/>
      <c r="T11" s="103">
        <v>0</v>
      </c>
      <c r="U11" s="101">
        <v>1579</v>
      </c>
      <c r="V11" s="126"/>
      <c r="W11" s="103">
        <v>0</v>
      </c>
      <c r="X11" s="101"/>
      <c r="Y11" s="101"/>
      <c r="Z11" s="103"/>
      <c r="AA11" s="101"/>
      <c r="AB11" s="101"/>
      <c r="AC11" s="103"/>
      <c r="AD11" s="101"/>
      <c r="AE11" s="101"/>
      <c r="AF11" s="103"/>
      <c r="AG11" s="101">
        <v>2923.59</v>
      </c>
      <c r="AH11" s="117"/>
      <c r="AI11" s="103">
        <v>0</v>
      </c>
      <c r="AJ11" s="101"/>
      <c r="AK11" s="101"/>
      <c r="AL11" s="103"/>
      <c r="AM11" s="101">
        <v>262.5</v>
      </c>
      <c r="AN11" s="101"/>
      <c r="AO11" s="103">
        <v>0</v>
      </c>
      <c r="AP11" s="101"/>
      <c r="AQ11" s="101"/>
      <c r="AR11" s="133"/>
    </row>
    <row r="12" s="79" customFormat="1" ht="67" customHeight="1" spans="1:44">
      <c r="A12" s="101" t="s">
        <v>34</v>
      </c>
      <c r="B12" s="101">
        <v>16</v>
      </c>
      <c r="C12" s="101">
        <v>12</v>
      </c>
      <c r="D12" s="103">
        <v>0.75</v>
      </c>
      <c r="E12" s="101">
        <v>0</v>
      </c>
      <c r="F12" s="103">
        <v>0</v>
      </c>
      <c r="G12" s="101">
        <v>0</v>
      </c>
      <c r="H12" s="103">
        <v>0</v>
      </c>
      <c r="I12" s="116">
        <v>28680.265</v>
      </c>
      <c r="J12" s="116">
        <v>7454.327018</v>
      </c>
      <c r="K12" s="103">
        <v>0.259911371739417</v>
      </c>
      <c r="L12" s="116">
        <v>22929.6</v>
      </c>
      <c r="M12" s="101">
        <v>4780.71372</v>
      </c>
      <c r="N12" s="103">
        <v>0.208495295164329</v>
      </c>
      <c r="O12" s="101">
        <v>19974.6</v>
      </c>
      <c r="P12" s="117">
        <v>4780.71372</v>
      </c>
      <c r="Q12" s="103">
        <v>0.239339647352137</v>
      </c>
      <c r="R12" s="101">
        <v>2001</v>
      </c>
      <c r="S12" s="125"/>
      <c r="T12" s="103">
        <v>0</v>
      </c>
      <c r="U12" s="101">
        <v>876</v>
      </c>
      <c r="V12" s="126"/>
      <c r="W12" s="103">
        <v>0</v>
      </c>
      <c r="X12" s="101">
        <v>78</v>
      </c>
      <c r="Y12" s="101"/>
      <c r="Z12" s="103">
        <v>0</v>
      </c>
      <c r="AA12" s="101">
        <v>0</v>
      </c>
      <c r="AB12" s="101">
        <v>0</v>
      </c>
      <c r="AC12" s="103"/>
      <c r="AD12" s="101"/>
      <c r="AE12" s="101"/>
      <c r="AF12" s="103"/>
      <c r="AG12" s="101">
        <v>5688.165</v>
      </c>
      <c r="AH12" s="117">
        <v>2673.613298</v>
      </c>
      <c r="AI12" s="103">
        <v>0.470030897134665</v>
      </c>
      <c r="AJ12" s="101">
        <v>0</v>
      </c>
      <c r="AK12" s="104">
        <v>0</v>
      </c>
      <c r="AL12" s="103">
        <v>0</v>
      </c>
      <c r="AM12" s="101">
        <v>62.5</v>
      </c>
      <c r="AN12" s="101">
        <v>0</v>
      </c>
      <c r="AO12" s="103">
        <v>0</v>
      </c>
      <c r="AP12" s="101"/>
      <c r="AQ12" s="101"/>
      <c r="AR12" s="103"/>
    </row>
    <row r="13" s="79" customFormat="1" ht="67" customHeight="1" spans="1:44">
      <c r="A13" s="101" t="s">
        <v>35</v>
      </c>
      <c r="B13" s="104">
        <v>24</v>
      </c>
      <c r="C13" s="104">
        <v>10</v>
      </c>
      <c r="D13" s="103">
        <v>0.416666666666667</v>
      </c>
      <c r="E13" s="104"/>
      <c r="F13" s="103">
        <v>0</v>
      </c>
      <c r="G13" s="104"/>
      <c r="H13" s="103"/>
      <c r="I13" s="116">
        <v>46499.85</v>
      </c>
      <c r="J13" s="116">
        <v>3200.6</v>
      </c>
      <c r="K13" s="103">
        <v>0.0688303295602029</v>
      </c>
      <c r="L13" s="116">
        <v>42724.6</v>
      </c>
      <c r="M13" s="116">
        <v>3200.6</v>
      </c>
      <c r="N13" s="103">
        <v>0.0749123455807661</v>
      </c>
      <c r="O13" s="116">
        <v>39229.6</v>
      </c>
      <c r="P13" s="116">
        <v>3200.6</v>
      </c>
      <c r="Q13" s="103">
        <v>0.0815863531618982</v>
      </c>
      <c r="R13" s="104">
        <v>2191</v>
      </c>
      <c r="S13" s="116"/>
      <c r="T13" s="103">
        <v>0</v>
      </c>
      <c r="U13" s="104">
        <v>1304</v>
      </c>
      <c r="V13" s="116"/>
      <c r="W13" s="103"/>
      <c r="X13" s="104"/>
      <c r="Y13" s="104"/>
      <c r="Z13" s="103"/>
      <c r="AA13" s="104"/>
      <c r="AB13" s="116"/>
      <c r="AC13" s="103"/>
      <c r="AD13" s="104"/>
      <c r="AE13" s="104"/>
      <c r="AF13" s="103"/>
      <c r="AG13" s="116">
        <v>3712.75</v>
      </c>
      <c r="AH13" s="116"/>
      <c r="AI13" s="103">
        <v>0</v>
      </c>
      <c r="AJ13" s="104"/>
      <c r="AK13" s="104"/>
      <c r="AL13" s="103"/>
      <c r="AM13" s="104">
        <v>62.5</v>
      </c>
      <c r="AN13" s="104"/>
      <c r="AO13" s="103"/>
      <c r="AP13" s="104"/>
      <c r="AQ13" s="104"/>
      <c r="AR13" s="103"/>
    </row>
    <row r="14" s="79" customFormat="1" ht="67" customHeight="1" spans="1:44">
      <c r="A14" s="101" t="s">
        <v>36</v>
      </c>
      <c r="B14" s="104">
        <v>22</v>
      </c>
      <c r="C14" s="104">
        <v>13</v>
      </c>
      <c r="D14" s="103">
        <v>0.590909090909091</v>
      </c>
      <c r="E14" s="104">
        <v>0</v>
      </c>
      <c r="F14" s="103">
        <v>0</v>
      </c>
      <c r="G14" s="104"/>
      <c r="H14" s="103"/>
      <c r="I14" s="116">
        <v>24862.63</v>
      </c>
      <c r="J14" s="116">
        <v>301.48</v>
      </c>
      <c r="K14" s="103">
        <v>0.0121258290052179</v>
      </c>
      <c r="L14" s="116">
        <v>22449.4</v>
      </c>
      <c r="M14" s="116">
        <v>301.48</v>
      </c>
      <c r="N14" s="103">
        <v>0.0134293121419726</v>
      </c>
      <c r="O14" s="116">
        <v>19122.4</v>
      </c>
      <c r="P14" s="116">
        <v>301.48</v>
      </c>
      <c r="Q14" s="103">
        <v>0.0157658034556332</v>
      </c>
      <c r="R14" s="104">
        <v>1997</v>
      </c>
      <c r="S14" s="116">
        <v>0</v>
      </c>
      <c r="T14" s="103">
        <v>0</v>
      </c>
      <c r="U14" s="104">
        <v>1159</v>
      </c>
      <c r="V14" s="116"/>
      <c r="W14" s="103"/>
      <c r="X14" s="104">
        <v>0</v>
      </c>
      <c r="Y14" s="104"/>
      <c r="Z14" s="103"/>
      <c r="AA14" s="104">
        <v>171</v>
      </c>
      <c r="AB14" s="116"/>
      <c r="AC14" s="103"/>
      <c r="AD14" s="104">
        <v>0</v>
      </c>
      <c r="AE14" s="104"/>
      <c r="AF14" s="103"/>
      <c r="AG14" s="116">
        <v>2265.73</v>
      </c>
      <c r="AH14" s="116"/>
      <c r="AI14" s="103">
        <v>0</v>
      </c>
      <c r="AJ14" s="104"/>
      <c r="AK14" s="104"/>
      <c r="AL14" s="103"/>
      <c r="AM14" s="104">
        <v>147.5</v>
      </c>
      <c r="AN14" s="104"/>
      <c r="AO14" s="103"/>
      <c r="AP14" s="104"/>
      <c r="AQ14" s="104"/>
      <c r="AR14" s="103"/>
    </row>
    <row r="15" s="79" customFormat="1" ht="67" customHeight="1" spans="1:44">
      <c r="A15" s="101" t="s">
        <v>37</v>
      </c>
      <c r="B15" s="104">
        <v>48</v>
      </c>
      <c r="C15" s="104">
        <v>39</v>
      </c>
      <c r="D15" s="103">
        <v>0.8125</v>
      </c>
      <c r="E15" s="104">
        <v>1</v>
      </c>
      <c r="F15" s="103">
        <v>0.0208333333333333</v>
      </c>
      <c r="G15" s="104">
        <v>0</v>
      </c>
      <c r="H15" s="103">
        <v>0</v>
      </c>
      <c r="I15" s="116">
        <v>98036.55</v>
      </c>
      <c r="J15" s="116">
        <v>11462.03</v>
      </c>
      <c r="K15" s="103">
        <v>0.116915884942912</v>
      </c>
      <c r="L15" s="116">
        <v>95771</v>
      </c>
      <c r="M15" s="116">
        <v>11462.03</v>
      </c>
      <c r="N15" s="103">
        <v>0.119681636403504</v>
      </c>
      <c r="O15" s="116">
        <v>88801</v>
      </c>
      <c r="P15" s="116">
        <v>10452.53</v>
      </c>
      <c r="Q15" s="103">
        <v>0.117707345638</v>
      </c>
      <c r="R15" s="104">
        <v>4122</v>
      </c>
      <c r="S15" s="116">
        <v>1009.5</v>
      </c>
      <c r="T15" s="103">
        <v>0.24490538573508</v>
      </c>
      <c r="U15" s="104">
        <v>2765</v>
      </c>
      <c r="V15" s="116"/>
      <c r="W15" s="103"/>
      <c r="X15" s="104"/>
      <c r="Y15" s="104"/>
      <c r="Z15" s="103"/>
      <c r="AA15" s="104">
        <v>83</v>
      </c>
      <c r="AB15" s="116"/>
      <c r="AC15" s="103"/>
      <c r="AD15" s="104"/>
      <c r="AE15" s="104"/>
      <c r="AF15" s="103"/>
      <c r="AG15" s="116">
        <v>2203.05</v>
      </c>
      <c r="AH15" s="116"/>
      <c r="AI15" s="103">
        <v>0</v>
      </c>
      <c r="AJ15" s="104"/>
      <c r="AK15" s="104"/>
      <c r="AL15" s="103"/>
      <c r="AM15" s="104">
        <v>62.5</v>
      </c>
      <c r="AN15" s="104"/>
      <c r="AO15" s="103"/>
      <c r="AP15" s="104"/>
      <c r="AQ15" s="104"/>
      <c r="AR15" s="103"/>
    </row>
    <row r="16" s="81" customFormat="1" ht="67" customHeight="1" spans="1:226">
      <c r="A16" s="105" t="s">
        <v>38</v>
      </c>
      <c r="B16" s="106">
        <v>20</v>
      </c>
      <c r="C16" s="106">
        <v>12</v>
      </c>
      <c r="D16" s="103">
        <v>0.6</v>
      </c>
      <c r="E16" s="106">
        <v>4</v>
      </c>
      <c r="F16" s="103">
        <v>0.2</v>
      </c>
      <c r="G16" s="106">
        <v>3</v>
      </c>
      <c r="H16" s="103">
        <v>0.15</v>
      </c>
      <c r="I16" s="118">
        <v>22898.13</v>
      </c>
      <c r="J16" s="118">
        <v>0</v>
      </c>
      <c r="K16" s="103">
        <v>0</v>
      </c>
      <c r="L16" s="118">
        <v>17961</v>
      </c>
      <c r="M16" s="118">
        <v>0</v>
      </c>
      <c r="N16" s="103">
        <v>0</v>
      </c>
      <c r="O16" s="118">
        <v>15293</v>
      </c>
      <c r="P16" s="118">
        <v>0</v>
      </c>
      <c r="Q16" s="103">
        <v>0</v>
      </c>
      <c r="R16" s="106">
        <v>1403</v>
      </c>
      <c r="S16" s="118"/>
      <c r="T16" s="103">
        <v>0</v>
      </c>
      <c r="U16" s="106">
        <v>1190</v>
      </c>
      <c r="V16" s="118"/>
      <c r="W16" s="103">
        <v>0</v>
      </c>
      <c r="X16" s="106">
        <v>75</v>
      </c>
      <c r="Y16" s="106"/>
      <c r="Z16" s="103">
        <v>0</v>
      </c>
      <c r="AA16" s="106"/>
      <c r="AB16" s="118"/>
      <c r="AC16" s="103"/>
      <c r="AD16" s="106"/>
      <c r="AE16" s="106"/>
      <c r="AF16" s="103"/>
      <c r="AG16" s="118">
        <v>4874.63</v>
      </c>
      <c r="AH16" s="118"/>
      <c r="AI16" s="103">
        <v>0</v>
      </c>
      <c r="AJ16" s="106"/>
      <c r="AK16" s="106"/>
      <c r="AL16" s="103"/>
      <c r="AM16" s="106">
        <v>62.5</v>
      </c>
      <c r="AN16" s="106"/>
      <c r="AO16" s="103">
        <v>0</v>
      </c>
      <c r="AP16" s="106"/>
      <c r="AQ16" s="106"/>
      <c r="AR16" s="106"/>
      <c r="AS16" s="82"/>
      <c r="AT16" s="82"/>
      <c r="AU16" s="82"/>
      <c r="AV16" s="82"/>
      <c r="AW16" s="82"/>
      <c r="AX16" s="82"/>
      <c r="AY16" s="82"/>
      <c r="AZ16" s="82"/>
      <c r="BA16" s="82"/>
      <c r="BB16" s="82"/>
      <c r="BC16" s="82"/>
      <c r="BD16" s="82"/>
      <c r="BE16" s="82"/>
      <c r="BF16" s="82"/>
      <c r="BG16" s="82"/>
      <c r="BH16" s="82"/>
      <c r="BI16" s="82"/>
      <c r="BJ16" s="82"/>
      <c r="BK16" s="82"/>
      <c r="BL16" s="82"/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2"/>
      <c r="CA16" s="82"/>
      <c r="CB16" s="82"/>
      <c r="CC16" s="82"/>
      <c r="CD16" s="82"/>
      <c r="CE16" s="82"/>
      <c r="CF16" s="82"/>
      <c r="CG16" s="82"/>
      <c r="CH16" s="82"/>
      <c r="CI16" s="82"/>
      <c r="CJ16" s="82"/>
      <c r="CK16" s="82"/>
      <c r="CL16" s="82"/>
      <c r="CM16" s="82"/>
      <c r="CN16" s="82"/>
      <c r="CO16" s="82"/>
      <c r="CP16" s="82"/>
      <c r="CQ16" s="82"/>
      <c r="CR16" s="82"/>
      <c r="CS16" s="82"/>
      <c r="CT16" s="82"/>
      <c r="CU16" s="82"/>
      <c r="CV16" s="82"/>
      <c r="CW16" s="82"/>
      <c r="CX16" s="82"/>
      <c r="CY16" s="82"/>
      <c r="CZ16" s="82"/>
      <c r="DA16" s="82"/>
      <c r="DB16" s="82"/>
      <c r="DC16" s="82"/>
      <c r="DD16" s="82"/>
      <c r="DE16" s="82"/>
      <c r="DF16" s="82"/>
      <c r="DG16" s="82"/>
      <c r="DH16" s="82"/>
      <c r="DI16" s="82"/>
      <c r="DJ16" s="82"/>
      <c r="DK16" s="82"/>
      <c r="DL16" s="82"/>
      <c r="DM16" s="82"/>
      <c r="DN16" s="82"/>
      <c r="DO16" s="82"/>
      <c r="DP16" s="82"/>
      <c r="DQ16" s="82"/>
      <c r="DR16" s="82"/>
      <c r="DS16" s="82"/>
      <c r="DT16" s="82"/>
      <c r="DU16" s="82"/>
      <c r="DV16" s="82"/>
      <c r="DW16" s="82"/>
      <c r="DX16" s="82"/>
      <c r="DY16" s="82"/>
      <c r="DZ16" s="82"/>
      <c r="EA16" s="82"/>
      <c r="EB16" s="82"/>
      <c r="EC16" s="82"/>
      <c r="ED16" s="82"/>
      <c r="EE16" s="82"/>
      <c r="EF16" s="82"/>
      <c r="EG16" s="82"/>
      <c r="EH16" s="82"/>
      <c r="EI16" s="82"/>
      <c r="EJ16" s="82"/>
      <c r="EK16" s="82"/>
      <c r="EL16" s="82"/>
      <c r="EM16" s="82"/>
      <c r="EN16" s="82"/>
      <c r="EO16" s="82"/>
      <c r="EP16" s="82"/>
      <c r="EQ16" s="82"/>
      <c r="ER16" s="82"/>
      <c r="ES16" s="82"/>
      <c r="ET16" s="82"/>
      <c r="EU16" s="82"/>
      <c r="EV16" s="82"/>
      <c r="EW16" s="82"/>
      <c r="EX16" s="82"/>
      <c r="EY16" s="82"/>
      <c r="EZ16" s="82"/>
      <c r="FA16" s="82"/>
      <c r="FB16" s="82"/>
      <c r="FC16" s="82"/>
      <c r="FD16" s="82"/>
      <c r="FE16" s="82"/>
      <c r="FF16" s="82"/>
      <c r="FG16" s="82"/>
      <c r="FH16" s="82"/>
      <c r="FI16" s="82"/>
      <c r="FJ16" s="82"/>
      <c r="FK16" s="82"/>
      <c r="FL16" s="82"/>
      <c r="FM16" s="82"/>
      <c r="FN16" s="82"/>
      <c r="FO16" s="82"/>
      <c r="FP16" s="82"/>
      <c r="FQ16" s="82"/>
      <c r="FR16" s="82"/>
      <c r="FS16" s="82"/>
      <c r="FT16" s="82"/>
      <c r="FU16" s="82"/>
      <c r="FV16" s="82"/>
      <c r="FW16" s="82"/>
      <c r="FX16" s="82"/>
      <c r="FY16" s="82"/>
      <c r="FZ16" s="82"/>
      <c r="GA16" s="82"/>
      <c r="GB16" s="82"/>
      <c r="GC16" s="82"/>
      <c r="GD16" s="82"/>
      <c r="GE16" s="82"/>
      <c r="GF16" s="82"/>
      <c r="GG16" s="82"/>
      <c r="GH16" s="82"/>
      <c r="GI16" s="82"/>
      <c r="GJ16" s="82"/>
      <c r="GK16" s="82"/>
      <c r="GL16" s="82"/>
      <c r="GM16" s="82"/>
      <c r="GN16" s="82"/>
      <c r="GO16" s="82"/>
      <c r="GP16" s="82"/>
      <c r="GQ16" s="82"/>
      <c r="GR16" s="82"/>
      <c r="GS16" s="82"/>
      <c r="GT16" s="82"/>
      <c r="GU16" s="82"/>
      <c r="GV16" s="82"/>
      <c r="GW16" s="82"/>
      <c r="GX16" s="82"/>
      <c r="GY16" s="82"/>
      <c r="GZ16" s="82"/>
      <c r="HA16" s="82"/>
      <c r="HB16" s="82"/>
      <c r="HC16" s="82"/>
      <c r="HD16" s="82"/>
      <c r="HE16" s="82"/>
      <c r="HF16" s="82"/>
      <c r="HG16" s="82"/>
      <c r="HH16" s="82"/>
      <c r="HI16" s="82"/>
      <c r="HJ16" s="82"/>
      <c r="HK16" s="82"/>
      <c r="HL16" s="82"/>
      <c r="HM16" s="82"/>
      <c r="HN16" s="82"/>
      <c r="HO16" s="82"/>
      <c r="HP16" s="82"/>
      <c r="HQ16" s="82"/>
      <c r="HR16" s="82"/>
    </row>
    <row r="17" s="82" customFormat="1" ht="67" customHeight="1" spans="1:44">
      <c r="A17" s="105" t="s">
        <v>39</v>
      </c>
      <c r="B17" s="106">
        <v>43</v>
      </c>
      <c r="C17" s="106">
        <v>19</v>
      </c>
      <c r="D17" s="103">
        <v>0.441860465116279</v>
      </c>
      <c r="E17" s="106"/>
      <c r="F17" s="103">
        <v>0</v>
      </c>
      <c r="G17" s="106"/>
      <c r="H17" s="103"/>
      <c r="I17" s="118">
        <v>79218.58</v>
      </c>
      <c r="J17" s="118">
        <v>315.8</v>
      </c>
      <c r="K17" s="103">
        <v>0.00398643853500025</v>
      </c>
      <c r="L17" s="118">
        <v>73439.8</v>
      </c>
      <c r="M17" s="118">
        <v>315.8</v>
      </c>
      <c r="N17" s="103">
        <v>0.00430012064303007</v>
      </c>
      <c r="O17" s="118">
        <v>65601.8</v>
      </c>
      <c r="P17" s="118">
        <v>315.8</v>
      </c>
      <c r="Q17" s="103">
        <v>0.00481389230173562</v>
      </c>
      <c r="R17" s="106">
        <v>5346</v>
      </c>
      <c r="S17" s="118"/>
      <c r="T17" s="103">
        <v>0</v>
      </c>
      <c r="U17" s="106">
        <v>2291</v>
      </c>
      <c r="V17" s="118"/>
      <c r="W17" s="103">
        <v>0</v>
      </c>
      <c r="X17" s="106">
        <v>115</v>
      </c>
      <c r="Y17" s="106"/>
      <c r="Z17" s="103">
        <v>0</v>
      </c>
      <c r="AA17" s="106">
        <v>86</v>
      </c>
      <c r="AB17" s="118"/>
      <c r="AC17" s="103">
        <v>0</v>
      </c>
      <c r="AD17" s="106"/>
      <c r="AE17" s="106"/>
      <c r="AF17" s="103"/>
      <c r="AG17" s="118">
        <v>5716.28</v>
      </c>
      <c r="AH17" s="118"/>
      <c r="AI17" s="103">
        <v>0</v>
      </c>
      <c r="AJ17" s="106"/>
      <c r="AK17" s="106"/>
      <c r="AL17" s="103"/>
      <c r="AM17" s="106">
        <v>62.5</v>
      </c>
      <c r="AN17" s="106"/>
      <c r="AO17" s="103"/>
      <c r="AP17" s="106"/>
      <c r="AQ17" s="106"/>
      <c r="AR17" s="106"/>
    </row>
    <row r="18" s="83" customFormat="1" ht="67" customHeight="1" spans="1:44">
      <c r="A18" s="101" t="s">
        <v>40</v>
      </c>
      <c r="B18" s="104">
        <v>24</v>
      </c>
      <c r="C18" s="104">
        <v>17</v>
      </c>
      <c r="D18" s="103">
        <v>0.708333333333333</v>
      </c>
      <c r="E18" s="104"/>
      <c r="F18" s="103">
        <v>0</v>
      </c>
      <c r="G18" s="104"/>
      <c r="H18" s="103">
        <v>0</v>
      </c>
      <c r="I18" s="116">
        <v>44448.8</v>
      </c>
      <c r="J18" s="116">
        <v>3080.06</v>
      </c>
      <c r="K18" s="103">
        <v>0.0692945591332049</v>
      </c>
      <c r="L18" s="116">
        <v>37438.2</v>
      </c>
      <c r="M18" s="116">
        <v>3080.06</v>
      </c>
      <c r="N18" s="103">
        <v>0.0822705151422878</v>
      </c>
      <c r="O18" s="116">
        <v>33547.2</v>
      </c>
      <c r="P18" s="116">
        <v>3080.06</v>
      </c>
      <c r="Q18" s="103">
        <v>0.0918127295273525</v>
      </c>
      <c r="R18" s="104">
        <v>2292</v>
      </c>
      <c r="S18" s="116"/>
      <c r="T18" s="103">
        <v>0</v>
      </c>
      <c r="U18" s="104">
        <v>1299</v>
      </c>
      <c r="V18" s="116"/>
      <c r="W18" s="103">
        <v>0</v>
      </c>
      <c r="X18" s="104"/>
      <c r="Y18" s="104"/>
      <c r="Z18" s="103"/>
      <c r="AA18" s="104">
        <v>195</v>
      </c>
      <c r="AB18" s="104"/>
      <c r="AC18" s="103">
        <v>0</v>
      </c>
      <c r="AD18" s="104">
        <v>105</v>
      </c>
      <c r="AE18" s="104"/>
      <c r="AF18" s="103">
        <v>0</v>
      </c>
      <c r="AG18" s="116">
        <v>6948.1</v>
      </c>
      <c r="AH18" s="116"/>
      <c r="AI18" s="103">
        <v>0</v>
      </c>
      <c r="AJ18" s="104"/>
      <c r="AK18" s="104"/>
      <c r="AL18" s="103"/>
      <c r="AM18" s="104">
        <v>62.5</v>
      </c>
      <c r="AN18" s="104"/>
      <c r="AO18" s="103">
        <v>0</v>
      </c>
      <c r="AP18" s="104"/>
      <c r="AQ18" s="104"/>
      <c r="AR18" s="103"/>
    </row>
    <row r="19" s="83" customFormat="1" ht="67" customHeight="1" spans="1:44">
      <c r="A19" s="101" t="s">
        <v>41</v>
      </c>
      <c r="B19" s="107">
        <v>33</v>
      </c>
      <c r="C19" s="107">
        <v>5</v>
      </c>
      <c r="D19" s="103">
        <v>0.151515151515152</v>
      </c>
      <c r="E19" s="107">
        <v>0</v>
      </c>
      <c r="F19" s="103">
        <v>0</v>
      </c>
      <c r="G19" s="107"/>
      <c r="H19" s="103"/>
      <c r="I19" s="116">
        <v>18886.61</v>
      </c>
      <c r="J19" s="116">
        <v>120.9</v>
      </c>
      <c r="K19" s="103">
        <v>0.00640136054061581</v>
      </c>
      <c r="L19" s="116">
        <v>17021.6</v>
      </c>
      <c r="M19" s="119">
        <v>120.9</v>
      </c>
      <c r="N19" s="103">
        <v>0.00710274004793909</v>
      </c>
      <c r="O19" s="119">
        <v>9925.6</v>
      </c>
      <c r="P19" s="119">
        <v>120.9</v>
      </c>
      <c r="Q19" s="103">
        <v>0.0121806238413799</v>
      </c>
      <c r="R19" s="107">
        <v>2590</v>
      </c>
      <c r="S19" s="119">
        <v>0</v>
      </c>
      <c r="T19" s="103">
        <v>0</v>
      </c>
      <c r="U19" s="107">
        <v>4506</v>
      </c>
      <c r="V19" s="119"/>
      <c r="W19" s="103"/>
      <c r="X19" s="107"/>
      <c r="Y19" s="107"/>
      <c r="Z19" s="103"/>
      <c r="AA19" s="107"/>
      <c r="AB19" s="107"/>
      <c r="AC19" s="103"/>
      <c r="AD19" s="107"/>
      <c r="AE19" s="107"/>
      <c r="AF19" s="103"/>
      <c r="AG19" s="119">
        <v>1802.51</v>
      </c>
      <c r="AH19" s="119"/>
      <c r="AI19" s="103">
        <v>0</v>
      </c>
      <c r="AJ19" s="107"/>
      <c r="AK19" s="107"/>
      <c r="AL19" s="103"/>
      <c r="AM19" s="107">
        <v>62.5</v>
      </c>
      <c r="AN19" s="107"/>
      <c r="AO19" s="103"/>
      <c r="AP19" s="107"/>
      <c r="AQ19" s="107"/>
      <c r="AR19" s="103"/>
    </row>
    <row r="20" s="84" customFormat="1" spans="1:44">
      <c r="A20" s="85"/>
      <c r="B20" s="85"/>
      <c r="C20" s="85"/>
      <c r="D20" s="86"/>
      <c r="E20" s="85"/>
      <c r="F20" s="87"/>
      <c r="G20" s="85"/>
      <c r="H20" s="85"/>
      <c r="K20" s="88"/>
      <c r="N20" s="88"/>
      <c r="Q20" s="88"/>
      <c r="T20" s="88"/>
      <c r="W20" s="88"/>
      <c r="Z20" s="88"/>
      <c r="AC20" s="88"/>
      <c r="AF20" s="88"/>
      <c r="AI20" s="88"/>
      <c r="AL20" s="88"/>
      <c r="AO20" s="88"/>
      <c r="AR20" s="88"/>
    </row>
    <row r="21" s="84" customFormat="1" spans="1:44">
      <c r="A21" s="85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7"/>
      <c r="AM21" s="85"/>
      <c r="AN21" s="85"/>
      <c r="AO21" s="85"/>
      <c r="AP21" s="85"/>
      <c r="AR21" s="88"/>
    </row>
  </sheetData>
  <mergeCells count="21">
    <mergeCell ref="A1:AR1"/>
    <mergeCell ref="A2:G2"/>
    <mergeCell ref="W2:X2"/>
    <mergeCell ref="Y2:Z2"/>
    <mergeCell ref="AN2:AR2"/>
    <mergeCell ref="I3:AR3"/>
    <mergeCell ref="L4:AF4"/>
    <mergeCell ref="L5:N5"/>
    <mergeCell ref="O5:Q5"/>
    <mergeCell ref="R5:T5"/>
    <mergeCell ref="U5:W5"/>
    <mergeCell ref="X5:Z5"/>
    <mergeCell ref="AA5:AC5"/>
    <mergeCell ref="AD5:AF5"/>
    <mergeCell ref="A3:A6"/>
    <mergeCell ref="B3:H5"/>
    <mergeCell ref="I4:K5"/>
    <mergeCell ref="AG4:AI5"/>
    <mergeCell ref="AJ4:AL5"/>
    <mergeCell ref="AM4:AO5"/>
    <mergeCell ref="AP4:AR5"/>
  </mergeCells>
  <conditionalFormatting sqref="AD8">
    <cfRule type="containsText" dxfId="0" priority="1" operator="between" text="5">
      <formula>NOT(ISERROR(SEARCH("5",AD8)))</formula>
    </cfRule>
  </conditionalFormatting>
  <conditionalFormatting sqref="AD9">
    <cfRule type="containsText" dxfId="0" priority="4" operator="between" text="5">
      <formula>NOT(ISERROR(SEARCH("5",AD9)))</formula>
    </cfRule>
  </conditionalFormatting>
  <conditionalFormatting sqref="AD10">
    <cfRule type="containsText" dxfId="0" priority="7" operator="between" text="5">
      <formula>NOT(ISERROR(SEARCH("5",AD10)))</formula>
    </cfRule>
  </conditionalFormatting>
  <conditionalFormatting sqref="AD13">
    <cfRule type="containsText" dxfId="0" priority="9" operator="between" text="5">
      <formula>NOT(ISERROR(SEARCH("5",AD13)))</formula>
    </cfRule>
  </conditionalFormatting>
  <conditionalFormatting sqref="AD14">
    <cfRule type="containsText" dxfId="0" priority="11" operator="between" text="5">
      <formula>NOT(ISERROR(SEARCH("5",AD14)))</formula>
    </cfRule>
  </conditionalFormatting>
  <conditionalFormatting sqref="AD15">
    <cfRule type="containsText" dxfId="0" priority="10" operator="between" text="5">
      <formula>NOT(ISERROR(SEARCH("5",AD15)))</formula>
    </cfRule>
  </conditionalFormatting>
  <conditionalFormatting sqref="AD16">
    <cfRule type="containsText" dxfId="0" priority="3" operator="between" text="5">
      <formula>NOT(ISERROR(SEARCH("5",AD16)))</formula>
    </cfRule>
  </conditionalFormatting>
  <conditionalFormatting sqref="AD17">
    <cfRule type="containsText" dxfId="0" priority="2" operator="between" text="5">
      <formula>NOT(ISERROR(SEARCH("5",AD17)))</formula>
    </cfRule>
  </conditionalFormatting>
  <conditionalFormatting sqref="AD19">
    <cfRule type="containsText" dxfId="0" priority="8" operator="between" text="5">
      <formula>NOT(ISERROR(SEARCH("5",AD19)))</formula>
    </cfRule>
  </conditionalFormatting>
  <conditionalFormatting sqref="AD4:AD5">
    <cfRule type="containsText" dxfId="0" priority="5" operator="between" text="5">
      <formula>NOT(ISERROR(SEARCH("5",AD4)))</formula>
    </cfRule>
  </conditionalFormatting>
  <conditionalFormatting sqref="AD1:AD3 AD6">
    <cfRule type="containsText" dxfId="0" priority="6" operator="between" text="5">
      <formula>NOT(ISERROR(SEARCH("5",AD1)))</formula>
    </cfRule>
  </conditionalFormatting>
  <conditionalFormatting sqref="AD20 AD22:AD1048576">
    <cfRule type="containsText" dxfId="0" priority="13" operator="between" text="5">
      <formula>NOT(ISERROR(SEARCH("5",AD20)))</formula>
    </cfRule>
  </conditionalFormatting>
  <pageMargins left="0.393055555555556" right="0.354166666666667" top="1" bottom="1" header="0.5" footer="0.5"/>
  <pageSetup paperSize="8" scale="58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4"/>
  <sheetViews>
    <sheetView showZeros="0" tabSelected="1" zoomScale="70" zoomScaleNormal="70" zoomScaleSheetLayoutView="55" workbookViewId="0">
      <pane ySplit="4" topLeftCell="A5" activePane="bottomLeft" state="frozen"/>
      <selection/>
      <selection pane="bottomLeft" activeCell="E3" sqref="E3:E4"/>
    </sheetView>
  </sheetViews>
  <sheetFormatPr defaultColWidth="9" defaultRowHeight="13.5"/>
  <cols>
    <col min="1" max="1" width="4.44166666666667" style="20" customWidth="1"/>
    <col min="2" max="2" width="6.78333333333333" style="21" customWidth="1"/>
    <col min="3" max="3" width="14.525" style="22" customWidth="1"/>
    <col min="4" max="4" width="6.06666666666667" style="22" customWidth="1"/>
    <col min="5" max="5" width="80.6416666666667" style="23" customWidth="1"/>
    <col min="6" max="6" width="11.8166666666667" style="23" customWidth="1"/>
    <col min="7" max="7" width="11.5" style="24" customWidth="1"/>
    <col min="8" max="8" width="13.625" style="24" customWidth="1"/>
    <col min="9" max="9" width="11.5916666666667" style="24" customWidth="1"/>
    <col min="10" max="10" width="11.9083333333333" style="22" customWidth="1"/>
    <col min="11" max="11" width="7.95" style="22" customWidth="1"/>
    <col min="12" max="12" width="6.36666666666667" style="22" customWidth="1"/>
    <col min="13" max="13" width="18.5666666666667" style="25" customWidth="1"/>
    <col min="14" max="14" width="9.775" style="20" customWidth="1"/>
    <col min="15" max="15" width="8.39166666666667" style="20" customWidth="1"/>
    <col min="16" max="16" width="9" style="20"/>
    <col min="17" max="17" width="11.7666666666667" style="20"/>
    <col min="18" max="18" width="9" style="20"/>
    <col min="19" max="16384" width="9" style="21"/>
  </cols>
  <sheetData>
    <row r="1" ht="36.75" spans="1:15">
      <c r="A1" s="26" t="s">
        <v>42</v>
      </c>
      <c r="B1" s="26"/>
      <c r="C1" s="26"/>
      <c r="D1" s="26"/>
      <c r="E1" s="26"/>
      <c r="F1" s="26"/>
      <c r="G1" s="27"/>
      <c r="H1" s="27"/>
      <c r="I1" s="27"/>
      <c r="J1" s="26"/>
      <c r="K1" s="26"/>
      <c r="L1" s="26"/>
      <c r="M1" s="59"/>
      <c r="N1" s="26"/>
      <c r="O1" s="26"/>
    </row>
    <row r="2" s="13" customFormat="1" ht="18.75" spans="1:15">
      <c r="A2" s="28" t="s">
        <v>1</v>
      </c>
      <c r="B2" s="29"/>
      <c r="C2" s="28"/>
      <c r="D2" s="29"/>
      <c r="E2" s="30"/>
      <c r="F2" s="30"/>
      <c r="G2" s="31"/>
      <c r="H2" s="32"/>
      <c r="I2" s="32"/>
      <c r="J2" s="60"/>
      <c r="K2" s="60"/>
      <c r="L2" s="60"/>
      <c r="M2" s="61"/>
      <c r="N2" s="62"/>
      <c r="O2" s="62"/>
    </row>
    <row r="3" s="14" customFormat="1" ht="26.1" customHeight="1" spans="1:15">
      <c r="A3" s="33" t="s">
        <v>43</v>
      </c>
      <c r="B3" s="34" t="s">
        <v>2</v>
      </c>
      <c r="C3" s="33" t="s">
        <v>44</v>
      </c>
      <c r="D3" s="33" t="s">
        <v>45</v>
      </c>
      <c r="E3" s="33" t="s">
        <v>46</v>
      </c>
      <c r="F3" s="34" t="s">
        <v>47</v>
      </c>
      <c r="G3" s="35" t="s">
        <v>48</v>
      </c>
      <c r="H3" s="36"/>
      <c r="I3" s="36"/>
      <c r="J3" s="63"/>
      <c r="K3" s="63"/>
      <c r="L3" s="64"/>
      <c r="M3" s="65" t="s">
        <v>49</v>
      </c>
      <c r="N3" s="66" t="s">
        <v>50</v>
      </c>
      <c r="O3" s="66" t="s">
        <v>51</v>
      </c>
    </row>
    <row r="4" s="15" customFormat="1" ht="96" customHeight="1" spans="1:15">
      <c r="A4" s="33"/>
      <c r="B4" s="37"/>
      <c r="C4" s="33"/>
      <c r="D4" s="33"/>
      <c r="E4" s="33"/>
      <c r="F4" s="37"/>
      <c r="G4" s="38" t="s">
        <v>52</v>
      </c>
      <c r="H4" s="38" t="s">
        <v>53</v>
      </c>
      <c r="I4" s="38" t="s">
        <v>54</v>
      </c>
      <c r="J4" s="67" t="s">
        <v>55</v>
      </c>
      <c r="K4" s="67" t="s">
        <v>56</v>
      </c>
      <c r="L4" s="67" t="s">
        <v>57</v>
      </c>
      <c r="M4" s="65"/>
      <c r="N4" s="66"/>
      <c r="O4" s="66"/>
    </row>
    <row r="5" s="15" customFormat="1" ht="52" customHeight="1" spans="1:15">
      <c r="A5" s="39" t="s">
        <v>30</v>
      </c>
      <c r="B5" s="40"/>
      <c r="C5" s="41"/>
      <c r="D5" s="42">
        <v>29</v>
      </c>
      <c r="E5" s="42"/>
      <c r="F5" s="43">
        <f t="shared" ref="F5:L5" si="0">SUM(F6:F34)</f>
        <v>66553.03</v>
      </c>
      <c r="G5" s="43">
        <f t="shared" si="0"/>
        <v>65115.563944</v>
      </c>
      <c r="H5" s="43">
        <f t="shared" si="0"/>
        <v>43971.603944</v>
      </c>
      <c r="I5" s="43">
        <f t="shared" si="0"/>
        <v>2081.46</v>
      </c>
      <c r="J5" s="43">
        <f t="shared" si="0"/>
        <v>19000</v>
      </c>
      <c r="K5" s="43">
        <f t="shared" si="0"/>
        <v>272.5</v>
      </c>
      <c r="L5" s="43">
        <f t="shared" si="0"/>
        <v>0</v>
      </c>
      <c r="M5" s="43"/>
      <c r="N5" s="42"/>
      <c r="O5" s="42"/>
    </row>
    <row r="6" s="16" customFormat="1" ht="166" customHeight="1" spans="1:15">
      <c r="A6" s="44">
        <v>1</v>
      </c>
      <c r="B6" s="44" t="s">
        <v>30</v>
      </c>
      <c r="C6" s="44" t="s">
        <v>58</v>
      </c>
      <c r="D6" s="44" t="s">
        <v>59</v>
      </c>
      <c r="E6" s="45" t="s">
        <v>60</v>
      </c>
      <c r="F6" s="46">
        <v>993.6</v>
      </c>
      <c r="G6" s="47">
        <f>SUM(H6:L6)</f>
        <v>661.2</v>
      </c>
      <c r="H6" s="47">
        <v>330</v>
      </c>
      <c r="I6" s="47">
        <v>331.2</v>
      </c>
      <c r="J6" s="46"/>
      <c r="K6" s="46"/>
      <c r="L6" s="46"/>
      <c r="M6" s="68" t="s">
        <v>61</v>
      </c>
      <c r="N6" s="69" t="s">
        <v>62</v>
      </c>
      <c r="O6" s="70"/>
    </row>
    <row r="7" s="16" customFormat="1" ht="111" customHeight="1" spans="1:15">
      <c r="A7" s="44">
        <v>2</v>
      </c>
      <c r="B7" s="44" t="s">
        <v>30</v>
      </c>
      <c r="C7" s="44" t="s">
        <v>63</v>
      </c>
      <c r="D7" s="44" t="s">
        <v>59</v>
      </c>
      <c r="E7" s="45" t="s">
        <v>64</v>
      </c>
      <c r="F7" s="46">
        <v>156</v>
      </c>
      <c r="G7" s="47">
        <f t="shared" ref="G7:G32" si="1">SUM(H7:L7)</f>
        <v>156</v>
      </c>
      <c r="H7" s="47">
        <v>78.2</v>
      </c>
      <c r="I7" s="47">
        <v>77.8</v>
      </c>
      <c r="J7" s="46"/>
      <c r="K7" s="46"/>
      <c r="L7" s="46"/>
      <c r="M7" s="8" t="s">
        <v>61</v>
      </c>
      <c r="N7" s="69" t="s">
        <v>65</v>
      </c>
      <c r="O7" s="70"/>
    </row>
    <row r="8" s="16" customFormat="1" ht="218" customHeight="1" spans="1:15">
      <c r="A8" s="44">
        <v>3</v>
      </c>
      <c r="B8" s="44" t="s">
        <v>30</v>
      </c>
      <c r="C8" s="44" t="s">
        <v>66</v>
      </c>
      <c r="D8" s="44" t="s">
        <v>59</v>
      </c>
      <c r="E8" s="45" t="s">
        <v>67</v>
      </c>
      <c r="F8" s="46">
        <v>3000</v>
      </c>
      <c r="G8" s="47">
        <f t="shared" si="1"/>
        <v>3000</v>
      </c>
      <c r="H8" s="47">
        <v>3000</v>
      </c>
      <c r="I8" s="47"/>
      <c r="J8" s="46"/>
      <c r="K8" s="46"/>
      <c r="L8" s="46"/>
      <c r="M8" s="8" t="s">
        <v>61</v>
      </c>
      <c r="N8" s="69" t="s">
        <v>68</v>
      </c>
      <c r="O8" s="70"/>
    </row>
    <row r="9" s="16" customFormat="1" ht="140" customHeight="1" spans="1:15">
      <c r="A9" s="44">
        <v>4</v>
      </c>
      <c r="B9" s="44" t="s">
        <v>30</v>
      </c>
      <c r="C9" s="44" t="s">
        <v>69</v>
      </c>
      <c r="D9" s="44" t="s">
        <v>59</v>
      </c>
      <c r="E9" s="45" t="s">
        <v>70</v>
      </c>
      <c r="F9" s="46">
        <v>19500</v>
      </c>
      <c r="G9" s="47">
        <f t="shared" si="1"/>
        <v>19338.447</v>
      </c>
      <c r="H9" s="47">
        <v>19275.947</v>
      </c>
      <c r="I9" s="47"/>
      <c r="J9" s="46"/>
      <c r="K9" s="71">
        <v>62.5</v>
      </c>
      <c r="L9" s="46"/>
      <c r="M9" s="8" t="s">
        <v>61</v>
      </c>
      <c r="N9" s="69" t="s">
        <v>71</v>
      </c>
      <c r="O9" s="70"/>
    </row>
    <row r="10" s="16" customFormat="1" ht="119" customHeight="1" spans="1:15">
      <c r="A10" s="44">
        <v>5</v>
      </c>
      <c r="B10" s="44" t="s">
        <v>30</v>
      </c>
      <c r="C10" s="44" t="s">
        <v>72</v>
      </c>
      <c r="D10" s="44" t="s">
        <v>59</v>
      </c>
      <c r="E10" s="45" t="s">
        <v>73</v>
      </c>
      <c r="F10" s="46">
        <v>626.7</v>
      </c>
      <c r="G10" s="47">
        <f t="shared" si="1"/>
        <v>578.07208</v>
      </c>
      <c r="H10" s="47">
        <v>506.78208</v>
      </c>
      <c r="I10" s="72">
        <v>71.29</v>
      </c>
      <c r="J10" s="46"/>
      <c r="K10" s="46"/>
      <c r="L10" s="46"/>
      <c r="M10" s="8" t="s">
        <v>61</v>
      </c>
      <c r="N10" s="69" t="s">
        <v>74</v>
      </c>
      <c r="O10" s="70"/>
    </row>
    <row r="11" s="16" customFormat="1" ht="120" customHeight="1" spans="1:15">
      <c r="A11" s="44">
        <v>6</v>
      </c>
      <c r="B11" s="44" t="s">
        <v>30</v>
      </c>
      <c r="C11" s="44" t="s">
        <v>75</v>
      </c>
      <c r="D11" s="44" t="s">
        <v>76</v>
      </c>
      <c r="E11" s="45" t="s">
        <v>77</v>
      </c>
      <c r="F11" s="46">
        <v>7800</v>
      </c>
      <c r="G11" s="47">
        <f t="shared" si="1"/>
        <v>7800</v>
      </c>
      <c r="H11" s="47">
        <v>3800</v>
      </c>
      <c r="I11" s="47"/>
      <c r="J11" s="46">
        <v>4000</v>
      </c>
      <c r="K11" s="46"/>
      <c r="L11" s="46"/>
      <c r="M11" s="8" t="s">
        <v>61</v>
      </c>
      <c r="N11" s="69" t="s">
        <v>71</v>
      </c>
      <c r="O11" s="70"/>
    </row>
    <row r="12" s="16" customFormat="1" ht="103" customHeight="1" spans="1:15">
      <c r="A12" s="44">
        <v>7</v>
      </c>
      <c r="B12" s="44" t="s">
        <v>30</v>
      </c>
      <c r="C12" s="44" t="s">
        <v>78</v>
      </c>
      <c r="D12" s="44" t="s">
        <v>76</v>
      </c>
      <c r="E12" s="45" t="s">
        <v>79</v>
      </c>
      <c r="F12" s="46">
        <v>3000</v>
      </c>
      <c r="G12" s="47">
        <f t="shared" si="1"/>
        <v>3000</v>
      </c>
      <c r="H12" s="47">
        <v>3000</v>
      </c>
      <c r="I12" s="47"/>
      <c r="J12" s="46"/>
      <c r="K12" s="46"/>
      <c r="L12" s="46"/>
      <c r="M12" s="8" t="s">
        <v>61</v>
      </c>
      <c r="N12" s="69" t="s">
        <v>71</v>
      </c>
      <c r="O12" s="70"/>
    </row>
    <row r="13" s="16" customFormat="1" ht="103" customHeight="1" spans="1:15">
      <c r="A13" s="44">
        <v>8</v>
      </c>
      <c r="B13" s="44" t="s">
        <v>30</v>
      </c>
      <c r="C13" s="44" t="s">
        <v>80</v>
      </c>
      <c r="D13" s="44" t="s">
        <v>76</v>
      </c>
      <c r="E13" s="45" t="s">
        <v>81</v>
      </c>
      <c r="F13" s="46">
        <v>1000</v>
      </c>
      <c r="G13" s="47">
        <f t="shared" si="1"/>
        <v>966.73</v>
      </c>
      <c r="H13" s="47">
        <v>966.73</v>
      </c>
      <c r="I13" s="47"/>
      <c r="J13" s="46"/>
      <c r="K13" s="46"/>
      <c r="L13" s="46"/>
      <c r="M13" s="8" t="s">
        <v>61</v>
      </c>
      <c r="N13" s="69" t="s">
        <v>71</v>
      </c>
      <c r="O13" s="70"/>
    </row>
    <row r="14" s="16" customFormat="1" ht="103" customHeight="1" spans="1:15">
      <c r="A14" s="44">
        <v>9</v>
      </c>
      <c r="B14" s="44" t="s">
        <v>30</v>
      </c>
      <c r="C14" s="44" t="s">
        <v>82</v>
      </c>
      <c r="D14" s="44" t="s">
        <v>76</v>
      </c>
      <c r="E14" s="45" t="s">
        <v>83</v>
      </c>
      <c r="F14" s="46">
        <v>2000</v>
      </c>
      <c r="G14" s="47">
        <f t="shared" si="1"/>
        <v>1837.21</v>
      </c>
      <c r="H14" s="47">
        <v>1837.21</v>
      </c>
      <c r="I14" s="47"/>
      <c r="J14" s="46"/>
      <c r="K14" s="46"/>
      <c r="L14" s="46"/>
      <c r="M14" s="8" t="s">
        <v>61</v>
      </c>
      <c r="N14" s="69" t="s">
        <v>71</v>
      </c>
      <c r="O14" s="70"/>
    </row>
    <row r="15" s="16" customFormat="1" ht="94" customHeight="1" spans="1:15">
      <c r="A15" s="44">
        <v>10</v>
      </c>
      <c r="B15" s="44" t="s">
        <v>30</v>
      </c>
      <c r="C15" s="44" t="s">
        <v>84</v>
      </c>
      <c r="D15" s="44" t="s">
        <v>59</v>
      </c>
      <c r="E15" s="45" t="s">
        <v>85</v>
      </c>
      <c r="F15" s="46">
        <v>100.6</v>
      </c>
      <c r="G15" s="47">
        <f t="shared" si="1"/>
        <v>100.6</v>
      </c>
      <c r="H15" s="47">
        <v>100.6</v>
      </c>
      <c r="I15" s="47"/>
      <c r="J15" s="46"/>
      <c r="K15" s="46"/>
      <c r="L15" s="46"/>
      <c r="M15" s="8" t="s">
        <v>61</v>
      </c>
      <c r="N15" s="69" t="s">
        <v>86</v>
      </c>
      <c r="O15" s="70"/>
    </row>
    <row r="16" s="16" customFormat="1" ht="146" customHeight="1" spans="1:15">
      <c r="A16" s="44">
        <v>11</v>
      </c>
      <c r="B16" s="44" t="s">
        <v>30</v>
      </c>
      <c r="C16" s="44" t="s">
        <v>87</v>
      </c>
      <c r="D16" s="44" t="s">
        <v>76</v>
      </c>
      <c r="E16" s="45" t="s">
        <v>88</v>
      </c>
      <c r="F16" s="46">
        <v>1508</v>
      </c>
      <c r="G16" s="47">
        <f t="shared" si="1"/>
        <v>1128.117221</v>
      </c>
      <c r="H16" s="47">
        <v>395.567221</v>
      </c>
      <c r="I16" s="47">
        <v>732.55</v>
      </c>
      <c r="J16" s="46"/>
      <c r="K16" s="46"/>
      <c r="L16" s="46"/>
      <c r="M16" s="8" t="s">
        <v>61</v>
      </c>
      <c r="N16" s="69" t="s">
        <v>62</v>
      </c>
      <c r="O16" s="70"/>
    </row>
    <row r="17" s="16" customFormat="1" ht="166" customHeight="1" spans="1:15">
      <c r="A17" s="44">
        <v>12</v>
      </c>
      <c r="B17" s="44" t="s">
        <v>30</v>
      </c>
      <c r="C17" s="44" t="s">
        <v>89</v>
      </c>
      <c r="D17" s="44" t="s">
        <v>76</v>
      </c>
      <c r="E17" s="45" t="s">
        <v>90</v>
      </c>
      <c r="F17" s="46">
        <v>2826</v>
      </c>
      <c r="G17" s="47">
        <f t="shared" si="1"/>
        <v>2695.186</v>
      </c>
      <c r="H17" s="47">
        <v>1826.566</v>
      </c>
      <c r="I17" s="47">
        <v>868.62</v>
      </c>
      <c r="J17" s="46"/>
      <c r="K17" s="46"/>
      <c r="L17" s="46"/>
      <c r="M17" s="8" t="s">
        <v>61</v>
      </c>
      <c r="N17" s="69" t="s">
        <v>91</v>
      </c>
      <c r="O17" s="70"/>
    </row>
    <row r="18" s="17" customFormat="1" ht="153" customHeight="1" spans="1:15">
      <c r="A18" s="44">
        <v>13</v>
      </c>
      <c r="B18" s="44" t="s">
        <v>30</v>
      </c>
      <c r="C18" s="44" t="s">
        <v>92</v>
      </c>
      <c r="D18" s="44" t="s">
        <v>93</v>
      </c>
      <c r="E18" s="45" t="s">
        <v>94</v>
      </c>
      <c r="F18" s="46">
        <v>867.6</v>
      </c>
      <c r="G18" s="47">
        <f t="shared" si="1"/>
        <v>867.6</v>
      </c>
      <c r="H18" s="47">
        <v>867.6</v>
      </c>
      <c r="I18" s="47"/>
      <c r="J18" s="46"/>
      <c r="K18" s="46"/>
      <c r="L18" s="46"/>
      <c r="M18" s="8" t="s">
        <v>61</v>
      </c>
      <c r="N18" s="69" t="s">
        <v>95</v>
      </c>
      <c r="O18" s="44"/>
    </row>
    <row r="19" s="16" customFormat="1" ht="115" customHeight="1" spans="1:15">
      <c r="A19" s="44">
        <v>14</v>
      </c>
      <c r="B19" s="44" t="s">
        <v>30</v>
      </c>
      <c r="C19" s="44" t="s">
        <v>96</v>
      </c>
      <c r="D19" s="44" t="s">
        <v>97</v>
      </c>
      <c r="E19" s="45" t="s">
        <v>98</v>
      </c>
      <c r="F19" s="46">
        <v>2000</v>
      </c>
      <c r="G19" s="47">
        <f t="shared" si="1"/>
        <v>2000</v>
      </c>
      <c r="H19" s="47">
        <v>1000</v>
      </c>
      <c r="I19" s="47"/>
      <c r="J19" s="46">
        <v>1000</v>
      </c>
      <c r="K19" s="46"/>
      <c r="L19" s="46"/>
      <c r="M19" s="8" t="s">
        <v>61</v>
      </c>
      <c r="N19" s="69" t="s">
        <v>99</v>
      </c>
      <c r="O19" s="70"/>
    </row>
    <row r="20" s="16" customFormat="1" ht="116" customHeight="1" spans="1:15">
      <c r="A20" s="44">
        <v>15</v>
      </c>
      <c r="B20" s="44" t="s">
        <v>30</v>
      </c>
      <c r="C20" s="44" t="s">
        <v>100</v>
      </c>
      <c r="D20" s="44" t="s">
        <v>97</v>
      </c>
      <c r="E20" s="45" t="s">
        <v>101</v>
      </c>
      <c r="F20" s="46">
        <v>2000</v>
      </c>
      <c r="G20" s="47">
        <f t="shared" si="1"/>
        <v>2000</v>
      </c>
      <c r="H20" s="47">
        <v>1000</v>
      </c>
      <c r="I20" s="47"/>
      <c r="J20" s="46">
        <v>1000</v>
      </c>
      <c r="K20" s="46"/>
      <c r="L20" s="46"/>
      <c r="M20" s="8" t="s">
        <v>61</v>
      </c>
      <c r="N20" s="69" t="s">
        <v>99</v>
      </c>
      <c r="O20" s="70"/>
    </row>
    <row r="21" s="16" customFormat="1" ht="108" customHeight="1" spans="1:15">
      <c r="A21" s="44">
        <v>16</v>
      </c>
      <c r="B21" s="44" t="s">
        <v>30</v>
      </c>
      <c r="C21" s="44" t="s">
        <v>102</v>
      </c>
      <c r="D21" s="44" t="s">
        <v>97</v>
      </c>
      <c r="E21" s="45" t="s">
        <v>103</v>
      </c>
      <c r="F21" s="46">
        <v>230</v>
      </c>
      <c r="G21" s="47">
        <f t="shared" si="1"/>
        <v>193</v>
      </c>
      <c r="H21" s="47">
        <v>193</v>
      </c>
      <c r="I21" s="47"/>
      <c r="J21" s="46"/>
      <c r="K21" s="46"/>
      <c r="L21" s="46"/>
      <c r="M21" s="8" t="s">
        <v>61</v>
      </c>
      <c r="N21" s="69" t="s">
        <v>104</v>
      </c>
      <c r="O21" s="70"/>
    </row>
    <row r="22" s="16" customFormat="1" ht="114" customHeight="1" spans="1:15">
      <c r="A22" s="44">
        <v>17</v>
      </c>
      <c r="B22" s="44" t="s">
        <v>30</v>
      </c>
      <c r="C22" s="44" t="s">
        <v>105</v>
      </c>
      <c r="D22" s="44" t="s">
        <v>97</v>
      </c>
      <c r="E22" s="45" t="s">
        <v>106</v>
      </c>
      <c r="F22" s="46">
        <v>118</v>
      </c>
      <c r="G22" s="47">
        <f t="shared" si="1"/>
        <v>99.686944</v>
      </c>
      <c r="H22" s="47">
        <v>99.686944</v>
      </c>
      <c r="I22" s="47"/>
      <c r="J22" s="46"/>
      <c r="K22" s="46"/>
      <c r="L22" s="46"/>
      <c r="M22" s="8" t="s">
        <v>61</v>
      </c>
      <c r="N22" s="69" t="s">
        <v>104</v>
      </c>
      <c r="O22" s="70"/>
    </row>
    <row r="23" s="16" customFormat="1" ht="101" customHeight="1" spans="1:15">
      <c r="A23" s="44">
        <v>18</v>
      </c>
      <c r="B23" s="44" t="s">
        <v>30</v>
      </c>
      <c r="C23" s="44" t="s">
        <v>107</v>
      </c>
      <c r="D23" s="44" t="s">
        <v>97</v>
      </c>
      <c r="E23" s="45" t="s">
        <v>108</v>
      </c>
      <c r="F23" s="46">
        <v>546</v>
      </c>
      <c r="G23" s="47">
        <f t="shared" si="1"/>
        <v>546</v>
      </c>
      <c r="H23" s="47">
        <v>546</v>
      </c>
      <c r="I23" s="47"/>
      <c r="J23" s="46"/>
      <c r="K23" s="46"/>
      <c r="L23" s="46"/>
      <c r="M23" s="8" t="s">
        <v>61</v>
      </c>
      <c r="N23" s="69" t="s">
        <v>109</v>
      </c>
      <c r="O23" s="70"/>
    </row>
    <row r="24" s="16" customFormat="1" ht="134" customHeight="1" spans="1:15">
      <c r="A24" s="44">
        <v>19</v>
      </c>
      <c r="B24" s="44" t="s">
        <v>30</v>
      </c>
      <c r="C24" s="44" t="s">
        <v>110</v>
      </c>
      <c r="D24" s="44" t="s">
        <v>97</v>
      </c>
      <c r="E24" s="45" t="s">
        <v>111</v>
      </c>
      <c r="F24" s="46">
        <v>800</v>
      </c>
      <c r="G24" s="47">
        <f t="shared" si="1"/>
        <v>723.329899</v>
      </c>
      <c r="H24" s="47">
        <v>723.329899</v>
      </c>
      <c r="I24" s="47"/>
      <c r="J24" s="46"/>
      <c r="K24" s="46"/>
      <c r="L24" s="46"/>
      <c r="M24" s="8" t="s">
        <v>61</v>
      </c>
      <c r="N24" s="69" t="s">
        <v>99</v>
      </c>
      <c r="O24" s="70"/>
    </row>
    <row r="25" s="16" customFormat="1" ht="134" customHeight="1" spans="1:15">
      <c r="A25" s="44">
        <v>20</v>
      </c>
      <c r="B25" s="44" t="s">
        <v>30</v>
      </c>
      <c r="C25" s="44" t="s">
        <v>112</v>
      </c>
      <c r="D25" s="44" t="s">
        <v>97</v>
      </c>
      <c r="E25" s="45" t="s">
        <v>113</v>
      </c>
      <c r="F25" s="46">
        <v>500</v>
      </c>
      <c r="G25" s="47">
        <f t="shared" si="1"/>
        <v>471.8888</v>
      </c>
      <c r="H25" s="47">
        <v>471.8888</v>
      </c>
      <c r="I25" s="47"/>
      <c r="J25" s="46"/>
      <c r="K25" s="46"/>
      <c r="L25" s="46"/>
      <c r="M25" s="8" t="s">
        <v>61</v>
      </c>
      <c r="N25" s="69" t="s">
        <v>114</v>
      </c>
      <c r="O25" s="70"/>
    </row>
    <row r="26" s="16" customFormat="1" ht="134" customHeight="1" spans="1:15">
      <c r="A26" s="44">
        <v>21</v>
      </c>
      <c r="B26" s="44" t="s">
        <v>30</v>
      </c>
      <c r="C26" s="44" t="s">
        <v>115</v>
      </c>
      <c r="D26" s="44" t="s">
        <v>116</v>
      </c>
      <c r="E26" s="45" t="s">
        <v>117</v>
      </c>
      <c r="F26" s="46">
        <v>940.5</v>
      </c>
      <c r="G26" s="47">
        <f t="shared" si="1"/>
        <v>940.5</v>
      </c>
      <c r="H26" s="47">
        <v>940.5</v>
      </c>
      <c r="I26" s="47"/>
      <c r="J26" s="46"/>
      <c r="K26" s="46"/>
      <c r="L26" s="46"/>
      <c r="M26" s="8" t="s">
        <v>61</v>
      </c>
      <c r="N26" s="69" t="s">
        <v>118</v>
      </c>
      <c r="O26" s="70"/>
    </row>
    <row r="27" s="16" customFormat="1" ht="121" customHeight="1" spans="1:15">
      <c r="A27" s="44">
        <v>22</v>
      </c>
      <c r="B27" s="44" t="s">
        <v>30</v>
      </c>
      <c r="C27" s="44" t="s">
        <v>119</v>
      </c>
      <c r="D27" s="44" t="s">
        <v>120</v>
      </c>
      <c r="E27" s="48" t="s">
        <v>121</v>
      </c>
      <c r="F27" s="46">
        <v>200</v>
      </c>
      <c r="G27" s="47">
        <f t="shared" si="1"/>
        <v>172.206</v>
      </c>
      <c r="H27" s="47">
        <v>172.206</v>
      </c>
      <c r="I27" s="47"/>
      <c r="J27" s="46"/>
      <c r="K27" s="46"/>
      <c r="L27" s="46"/>
      <c r="M27" s="8" t="s">
        <v>122</v>
      </c>
      <c r="N27" s="69" t="s">
        <v>123</v>
      </c>
      <c r="O27" s="70"/>
    </row>
    <row r="28" s="16" customFormat="1" ht="118" customHeight="1" spans="1:15">
      <c r="A28" s="44">
        <v>23</v>
      </c>
      <c r="B28" s="44" t="s">
        <v>30</v>
      </c>
      <c r="C28" s="44" t="s">
        <v>124</v>
      </c>
      <c r="D28" s="44" t="s">
        <v>120</v>
      </c>
      <c r="E28" s="48" t="s">
        <v>125</v>
      </c>
      <c r="F28" s="46">
        <v>541</v>
      </c>
      <c r="G28" s="47">
        <f t="shared" si="1"/>
        <v>541</v>
      </c>
      <c r="H28" s="47">
        <v>541</v>
      </c>
      <c r="I28" s="47"/>
      <c r="J28" s="46"/>
      <c r="K28" s="46"/>
      <c r="L28" s="46"/>
      <c r="M28" s="8" t="s">
        <v>61</v>
      </c>
      <c r="N28" s="69" t="s">
        <v>126</v>
      </c>
      <c r="O28" s="70"/>
    </row>
    <row r="29" s="18" customFormat="1" ht="105" customHeight="1" spans="1:15">
      <c r="A29" s="49">
        <v>24</v>
      </c>
      <c r="B29" s="49" t="s">
        <v>30</v>
      </c>
      <c r="C29" s="50" t="s">
        <v>127</v>
      </c>
      <c r="D29" s="49" t="s">
        <v>76</v>
      </c>
      <c r="E29" s="51" t="s">
        <v>128</v>
      </c>
      <c r="F29" s="52">
        <v>13000</v>
      </c>
      <c r="G29" s="47">
        <f t="shared" si="1"/>
        <v>13000</v>
      </c>
      <c r="H29" s="52"/>
      <c r="I29" s="52"/>
      <c r="J29" s="53">
        <v>13000</v>
      </c>
      <c r="K29" s="53"/>
      <c r="L29" s="53"/>
      <c r="M29" s="73" t="s">
        <v>122</v>
      </c>
      <c r="N29" s="53" t="s">
        <v>129</v>
      </c>
      <c r="O29" s="53"/>
    </row>
    <row r="30" s="19" customFormat="1" ht="157" customHeight="1" spans="1:15">
      <c r="A30" s="53">
        <v>25</v>
      </c>
      <c r="B30" s="53" t="s">
        <v>30</v>
      </c>
      <c r="C30" s="53" t="s">
        <v>130</v>
      </c>
      <c r="D30" s="53" t="s">
        <v>131</v>
      </c>
      <c r="E30" s="54" t="s">
        <v>132</v>
      </c>
      <c r="F30" s="53">
        <v>1525.73195</v>
      </c>
      <c r="G30" s="52">
        <v>1525.73195</v>
      </c>
      <c r="H30" s="52">
        <v>1525.73195</v>
      </c>
      <c r="I30" s="52"/>
      <c r="J30" s="53"/>
      <c r="K30" s="53"/>
      <c r="L30" s="53"/>
      <c r="M30" s="8" t="s">
        <v>61</v>
      </c>
      <c r="N30" s="53" t="s">
        <v>71</v>
      </c>
      <c r="O30" s="53"/>
    </row>
    <row r="31" s="19" customFormat="1" ht="138" customHeight="1" spans="1:15">
      <c r="A31" s="53">
        <v>26</v>
      </c>
      <c r="B31" s="53" t="s">
        <v>30</v>
      </c>
      <c r="C31" s="53" t="s">
        <v>133</v>
      </c>
      <c r="D31" s="53" t="s">
        <v>134</v>
      </c>
      <c r="E31" s="54" t="s">
        <v>135</v>
      </c>
      <c r="F31" s="53">
        <v>0.47805</v>
      </c>
      <c r="G31" s="52">
        <v>0.23805</v>
      </c>
      <c r="H31" s="52">
        <v>0.23805</v>
      </c>
      <c r="I31" s="52"/>
      <c r="J31" s="53"/>
      <c r="K31" s="53"/>
      <c r="L31" s="53"/>
      <c r="M31" s="8" t="s">
        <v>61</v>
      </c>
      <c r="N31" s="53" t="s">
        <v>136</v>
      </c>
      <c r="O31" s="53"/>
    </row>
    <row r="32" s="19" customFormat="1" ht="227" customHeight="1" spans="1:15">
      <c r="A32" s="53">
        <v>27</v>
      </c>
      <c r="B32" s="53" t="s">
        <v>30</v>
      </c>
      <c r="C32" s="53" t="s">
        <v>137</v>
      </c>
      <c r="D32" s="53" t="s">
        <v>134</v>
      </c>
      <c r="E32" s="54" t="s">
        <v>138</v>
      </c>
      <c r="F32" s="53">
        <v>500</v>
      </c>
      <c r="G32" s="52">
        <v>500</v>
      </c>
      <c r="H32" s="52">
        <v>500</v>
      </c>
      <c r="I32" s="52"/>
      <c r="J32" s="53"/>
      <c r="K32" s="53"/>
      <c r="L32" s="53"/>
      <c r="M32" s="8" t="s">
        <v>61</v>
      </c>
      <c r="N32" s="53" t="s">
        <v>71</v>
      </c>
      <c r="O32" s="53"/>
    </row>
    <row r="33" s="19" customFormat="1" ht="188" customHeight="1" spans="1:15">
      <c r="A33" s="53">
        <v>28</v>
      </c>
      <c r="B33" s="53" t="s">
        <v>30</v>
      </c>
      <c r="C33" s="53" t="s">
        <v>139</v>
      </c>
      <c r="D33" s="53" t="s">
        <v>120</v>
      </c>
      <c r="E33" s="54" t="s">
        <v>140</v>
      </c>
      <c r="F33" s="53">
        <v>62.82</v>
      </c>
      <c r="G33" s="52">
        <v>62.82</v>
      </c>
      <c r="H33" s="52">
        <v>62.82</v>
      </c>
      <c r="I33" s="52"/>
      <c r="J33" s="53"/>
      <c r="K33" s="53"/>
      <c r="L33" s="53"/>
      <c r="M33" s="8" t="s">
        <v>61</v>
      </c>
      <c r="N33" s="53" t="s">
        <v>141</v>
      </c>
      <c r="O33" s="53"/>
    </row>
    <row r="34" ht="92" customHeight="1" spans="1:15">
      <c r="A34" s="55">
        <v>29</v>
      </c>
      <c r="B34" s="53" t="s">
        <v>30</v>
      </c>
      <c r="C34" s="50" t="s">
        <v>142</v>
      </c>
      <c r="D34" s="56" t="s">
        <v>93</v>
      </c>
      <c r="E34" s="48" t="s">
        <v>143</v>
      </c>
      <c r="F34" s="57">
        <v>210</v>
      </c>
      <c r="G34" s="58">
        <v>210</v>
      </c>
      <c r="H34" s="58">
        <v>210</v>
      </c>
      <c r="I34" s="58"/>
      <c r="J34" s="56"/>
      <c r="K34" s="56">
        <v>210</v>
      </c>
      <c r="L34" s="56"/>
      <c r="M34" s="8" t="s">
        <v>61</v>
      </c>
      <c r="N34" s="55" t="s">
        <v>144</v>
      </c>
      <c r="O34" s="55"/>
    </row>
  </sheetData>
  <sheetProtection selectLockedCells="1" formatCells="0" formatColumns="0" deleteRows="0"/>
  <autoFilter ref="A4:R34">
    <extLst/>
  </autoFilter>
  <mergeCells count="13">
    <mergeCell ref="A1:O1"/>
    <mergeCell ref="A2:D2"/>
    <mergeCell ref="G3:L3"/>
    <mergeCell ref="A5:C5"/>
    <mergeCell ref="A3:A4"/>
    <mergeCell ref="B3:B4"/>
    <mergeCell ref="C3:C4"/>
    <mergeCell ref="D3:D4"/>
    <mergeCell ref="E3:E4"/>
    <mergeCell ref="F3:F4"/>
    <mergeCell ref="M3:M4"/>
    <mergeCell ref="N3:N4"/>
    <mergeCell ref="O3:O4"/>
  </mergeCells>
  <dataValidations count="1">
    <dataValidation allowBlank="1" showInputMessage="1" showErrorMessage="1" sqref="D15 D26 D1:D2 D3:D4 D5:D8 D9:D11 D12:D14 D16:D17 D18:D19 D20:D22 D23:D25 D30:D33 D34:D1048576"/>
  </dataValidations>
  <pageMargins left="0.393700787401575" right="0.393700787401575" top="0.393700787401575" bottom="0.118055555555556" header="0.31496062992126" footer="0.0784722222222222"/>
  <pageSetup paperSize="8" scale="55" fitToHeight="0" orientation="landscape"/>
  <headerFooter>
    <oddFooter>&amp;C第 &amp;P 页，共 &amp;N 页</oddFooter>
  </headerFooter>
  <rowBreaks count="4" manualBreakCount="4">
    <brk id="10" max="14" man="1"/>
    <brk id="17" max="14" man="1"/>
    <brk id="24" max="14" man="1"/>
    <brk id="29" max="16383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opLeftCell="A9" workbookViewId="0">
      <selection activeCell="H16" sqref="H16:H17"/>
    </sheetView>
  </sheetViews>
  <sheetFormatPr defaultColWidth="9" defaultRowHeight="14.25" outlineLevelCol="7"/>
  <cols>
    <col min="1" max="1" width="30.875" style="1" customWidth="1"/>
    <col min="2" max="2" width="10.375" style="2" customWidth="1"/>
    <col min="3" max="3" width="10.125" style="2" customWidth="1"/>
    <col min="4" max="4" width="10.375" style="2" customWidth="1"/>
    <col min="5" max="7" width="12.25" customWidth="1"/>
    <col min="8" max="8" width="11.5"/>
  </cols>
  <sheetData>
    <row r="1" spans="2:5">
      <c r="B1" s="2">
        <f>SUM(B2:B24)</f>
        <v>30236</v>
      </c>
      <c r="C1" s="2">
        <f>SUM(C2:C24)</f>
        <v>2867.6</v>
      </c>
      <c r="D1" s="2">
        <f>SUM(D2:D24)</f>
        <v>2929</v>
      </c>
      <c r="E1" t="s">
        <v>145</v>
      </c>
    </row>
    <row r="2" ht="18.75" spans="1:5">
      <c r="A2" s="3" t="s">
        <v>58</v>
      </c>
      <c r="B2" s="4"/>
      <c r="C2" s="4"/>
      <c r="D2" s="4">
        <v>330</v>
      </c>
      <c r="E2" s="5">
        <v>321.91</v>
      </c>
    </row>
    <row r="3" ht="18.75" spans="1:5">
      <c r="A3" s="3" t="s">
        <v>63</v>
      </c>
      <c r="B3" s="4"/>
      <c r="C3" s="4"/>
      <c r="D3" s="6">
        <v>78</v>
      </c>
      <c r="E3" s="7">
        <v>78</v>
      </c>
    </row>
    <row r="4" ht="31.5" spans="1:5">
      <c r="A4" s="3" t="s">
        <v>66</v>
      </c>
      <c r="B4" s="6">
        <v>3000</v>
      </c>
      <c r="C4" s="6"/>
      <c r="D4" s="6"/>
      <c r="E4" s="7">
        <v>3000</v>
      </c>
    </row>
    <row r="5" ht="31.5" spans="1:5">
      <c r="A5" s="3" t="s">
        <v>69</v>
      </c>
      <c r="B5" s="4">
        <v>16435.5</v>
      </c>
      <c r="C5" s="4"/>
      <c r="D5" s="4">
        <v>1326</v>
      </c>
      <c r="E5" s="8">
        <v>13354.39</v>
      </c>
    </row>
    <row r="6" ht="31.5" spans="1:5">
      <c r="A6" s="3" t="s">
        <v>72</v>
      </c>
      <c r="B6" s="4"/>
      <c r="C6" s="4"/>
      <c r="D6" s="4"/>
      <c r="E6" s="5"/>
    </row>
    <row r="7" ht="18.75" spans="1:5">
      <c r="A7" s="3" t="s">
        <v>75</v>
      </c>
      <c r="B7" s="6">
        <v>3800</v>
      </c>
      <c r="C7" s="6"/>
      <c r="D7" s="6"/>
      <c r="E7" s="6">
        <v>3800</v>
      </c>
    </row>
    <row r="8" ht="31.5" spans="1:5">
      <c r="A8" s="3" t="s">
        <v>78</v>
      </c>
      <c r="B8" s="4">
        <v>3000</v>
      </c>
      <c r="C8" s="4"/>
      <c r="D8" s="4"/>
      <c r="E8" s="5"/>
    </row>
    <row r="9" ht="48" customHeight="1" spans="1:5">
      <c r="A9" s="9" t="s">
        <v>146</v>
      </c>
      <c r="B9" s="4">
        <v>1000</v>
      </c>
      <c r="C9" s="4"/>
      <c r="D9" s="4"/>
      <c r="E9" s="5"/>
    </row>
    <row r="10" ht="48" customHeight="1" spans="1:5">
      <c r="A10" s="3" t="s">
        <v>147</v>
      </c>
      <c r="B10" s="4">
        <v>2000</v>
      </c>
      <c r="C10" s="4"/>
      <c r="D10" s="4"/>
      <c r="E10" s="5"/>
    </row>
    <row r="11" ht="48" customHeight="1" spans="1:5">
      <c r="A11" s="9" t="s">
        <v>84</v>
      </c>
      <c r="B11" s="4">
        <v>60</v>
      </c>
      <c r="C11" s="4"/>
      <c r="D11" s="4"/>
      <c r="E11" s="8">
        <v>9.3585</v>
      </c>
    </row>
    <row r="12" ht="48" customHeight="1" spans="1:5">
      <c r="A12" s="3" t="s">
        <v>87</v>
      </c>
      <c r="B12" s="4"/>
      <c r="C12" s="4"/>
      <c r="D12" s="4">
        <v>200</v>
      </c>
      <c r="E12" s="5">
        <v>176</v>
      </c>
    </row>
    <row r="13" ht="48" customHeight="1" spans="1:5">
      <c r="A13" s="3" t="s">
        <v>89</v>
      </c>
      <c r="B13" s="4"/>
      <c r="C13" s="4"/>
      <c r="D13" s="10">
        <v>832.794</v>
      </c>
      <c r="E13" s="4">
        <v>832.794</v>
      </c>
    </row>
    <row r="14" ht="18.75" spans="1:5">
      <c r="A14" s="3" t="s">
        <v>92</v>
      </c>
      <c r="B14" s="4"/>
      <c r="C14" s="4">
        <v>867.6</v>
      </c>
      <c r="D14" s="4"/>
      <c r="E14" s="5">
        <v>433.8</v>
      </c>
    </row>
    <row r="15" ht="18.75" spans="1:5">
      <c r="A15" s="3" t="s">
        <v>96</v>
      </c>
      <c r="B15" s="4"/>
      <c r="C15" s="11">
        <v>1000</v>
      </c>
      <c r="D15" s="4"/>
      <c r="E15" s="8">
        <v>250.2527</v>
      </c>
    </row>
    <row r="16" ht="18.75" spans="1:8">
      <c r="A16" s="3" t="s">
        <v>100</v>
      </c>
      <c r="B16" s="4"/>
      <c r="C16" s="11">
        <v>1000</v>
      </c>
      <c r="D16" s="4"/>
      <c r="E16" s="8">
        <v>244.1517</v>
      </c>
      <c r="H16">
        <v>420.24</v>
      </c>
    </row>
    <row r="17" ht="31.5" spans="1:8">
      <c r="A17" s="3" t="s">
        <v>102</v>
      </c>
      <c r="B17" s="4"/>
      <c r="C17" s="4"/>
      <c r="D17" s="4"/>
      <c r="E17" s="5"/>
      <c r="H17">
        <v>519.64</v>
      </c>
    </row>
    <row r="18" ht="31.5" spans="1:5">
      <c r="A18" s="3" t="s">
        <v>105</v>
      </c>
      <c r="B18" s="4"/>
      <c r="C18" s="4"/>
      <c r="D18" s="4"/>
      <c r="E18" s="5"/>
    </row>
    <row r="19" ht="31.5" spans="1:5">
      <c r="A19" s="3" t="s">
        <v>107</v>
      </c>
      <c r="B19" s="4"/>
      <c r="C19" s="4"/>
      <c r="D19" s="4"/>
      <c r="E19" s="5"/>
    </row>
    <row r="20" ht="31.5" spans="1:5">
      <c r="A20" s="3" t="s">
        <v>110</v>
      </c>
      <c r="B20" s="4"/>
      <c r="C20" s="4"/>
      <c r="D20" s="4"/>
      <c r="E20" s="5"/>
    </row>
    <row r="21" ht="31.5" spans="1:5">
      <c r="A21" s="3" t="s">
        <v>112</v>
      </c>
      <c r="B21" s="4"/>
      <c r="C21" s="4"/>
      <c r="D21" s="4"/>
      <c r="E21" s="5"/>
    </row>
    <row r="22" ht="18.75" spans="1:5">
      <c r="A22" s="3" t="s">
        <v>115</v>
      </c>
      <c r="B22" s="6">
        <v>940.5</v>
      </c>
      <c r="C22" s="6"/>
      <c r="D22" s="6"/>
      <c r="E22" s="12">
        <v>940.5</v>
      </c>
    </row>
    <row r="23" ht="31.5" spans="1:5">
      <c r="A23" s="3" t="s">
        <v>119</v>
      </c>
      <c r="B23" s="4"/>
      <c r="C23" s="4"/>
      <c r="D23" s="4">
        <v>162.206</v>
      </c>
      <c r="E23" s="5"/>
    </row>
    <row r="24" ht="31.5" spans="1:5">
      <c r="A24" s="3" t="s">
        <v>124</v>
      </c>
      <c r="B24" s="4"/>
      <c r="C24" s="4"/>
      <c r="D24" s="4"/>
      <c r="E24" s="5"/>
    </row>
  </sheetData>
  <autoFilter ref="A1:H24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表一</vt:lpstr>
      <vt:lpstr>表二 (定)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xiyxj</dc:creator>
  <cp:lastModifiedBy>Administrator</cp:lastModifiedBy>
  <dcterms:created xsi:type="dcterms:W3CDTF">2018-03-27T23:57:00Z</dcterms:created>
  <cp:lastPrinted>2020-08-20T07:25:00Z</cp:lastPrinted>
  <dcterms:modified xsi:type="dcterms:W3CDTF">2022-12-04T14:17:42Z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KSOReadingLayout">
    <vt:bool>false</vt:bool>
  </property>
  <property fmtid="{D5CDD505-2E9C-101B-9397-08002B2CF9AE}" pid="4" name="ICV">
    <vt:lpwstr>BA6AA148AB8C4663B30EA46926065A3D</vt:lpwstr>
  </property>
</Properties>
</file>