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2年第一批项目计划报备表" sheetId="1" r:id="rId1"/>
    <sheet name="未整合资金情况表" sheetId="2" r:id="rId2"/>
    <sheet name="Sheet1" sheetId="3" r:id="rId3"/>
  </sheets>
  <definedNames>
    <definedName name="_xlnm._FilterDatabase" localSheetId="0" hidden="1">'22年第一批项目计划报备表'!$A$4:$Z$35</definedName>
    <definedName name="_xlnm.Print_Area" localSheetId="0">'22年第一批项目计划报备表'!$A$1:$AA$35</definedName>
    <definedName name="_xlnm.Print_Titles" localSheetId="0">'22年第一批项目计划报备表'!$2:$4</definedName>
  </definedNames>
  <calcPr calcId="144525"/>
</workbook>
</file>

<file path=xl/sharedStrings.xml><?xml version="1.0" encoding="utf-8"?>
<sst xmlns="http://schemas.openxmlformats.org/spreadsheetml/2006/main" count="330" uniqueCount="234">
  <si>
    <t>喀什市2022年第一批巩固拓展脱贫攻坚成果同乡村振兴有效衔接项目计划表</t>
  </si>
  <si>
    <t>序号</t>
  </si>
  <si>
    <t>项目库
编号</t>
  </si>
  <si>
    <t>项目名称</t>
  </si>
  <si>
    <t>项目类别</t>
  </si>
  <si>
    <t>建设
性质</t>
  </si>
  <si>
    <t>实施期限</t>
  </si>
  <si>
    <t>建设地点</t>
  </si>
  <si>
    <t>建设任务</t>
  </si>
  <si>
    <t>投资（万元）</t>
  </si>
  <si>
    <t>资金来源（万元）</t>
  </si>
  <si>
    <t>受益人口
（人）</t>
  </si>
  <si>
    <t>绩效目标</t>
  </si>
  <si>
    <t>利益连接机制</t>
  </si>
  <si>
    <t>责任单位</t>
  </si>
  <si>
    <t>责任人</t>
  </si>
  <si>
    <t>备注</t>
  </si>
  <si>
    <t>财政衔接资金</t>
  </si>
  <si>
    <t>其他涉农整合</t>
  </si>
  <si>
    <t>地方一般政府债券资金</t>
  </si>
  <si>
    <t>地县资金</t>
  </si>
  <si>
    <t>其他资金（援疆资金）</t>
  </si>
  <si>
    <t>小计</t>
  </si>
  <si>
    <t>巩固拓展和乡村振兴</t>
  </si>
  <si>
    <t>以工代赈资金</t>
  </si>
  <si>
    <t>少数民族发展资金</t>
  </si>
  <si>
    <t>欠发达国有农场</t>
  </si>
  <si>
    <t>欠发达国有林场</t>
  </si>
  <si>
    <t>欠发达国有牧场</t>
  </si>
  <si>
    <t>合计（21个）</t>
  </si>
  <si>
    <t>一</t>
  </si>
  <si>
    <t>产业发展（10个）</t>
  </si>
  <si>
    <t>（一）种子工程（2个）</t>
  </si>
  <si>
    <t>kss2022008</t>
  </si>
  <si>
    <t>蔬菜日光温室育苗</t>
  </si>
  <si>
    <t>产业
增收</t>
  </si>
  <si>
    <t>新建</t>
  </si>
  <si>
    <t>2022.02-2022.08</t>
  </si>
  <si>
    <t>英吾斯坦乡、阿克喀什乡、荒地乡、阿瓦提乡、伯什克然木乡、浩罕乡、色满乡</t>
  </si>
  <si>
    <t>总投资：993.6万元（涉农整合资金）；规模：48座。
建设内容：市级统筹对7个乡镇8个村现有48座日光温室进行春秋冬三茬蔬菜育苗，每座温室每茬育23万株菜苗，每株补助0.3元，农民自筹0.1元，每茬补助6.9万元，三茬20.7万元,投资993.6万元；分别为英吾斯坦乡4村9座，阿克喀什乡1村4座，阿瓦提乡4村4座，浩罕乡12村6座，伯什克然木乡13村4座、17村深喀产业园14座，色满乡7村2座，荒地乡2村5座。
使用年限：当年
建设地点：英吾斯坦乡、阿克喀什乡、荒地乡、阿瓦提乡、伯什克然木乡、浩罕乡、色满乡</t>
  </si>
  <si>
    <t>通过育苗补助，带动特色蔬菜产业持续发展壮大，降低农户种植成本，直接带动农户增产增收，每亩年增收600元以上。间接效益：促进12万亩蔬菜提早上市、抢占市场，带动农户种植积极性，特色产业逐年壮大。</t>
  </si>
  <si>
    <t>通过育苗补助，降低脱贫户种植成本，带动农户增产增收。</t>
  </si>
  <si>
    <t>农业农村局、涉及各乡镇党委政府</t>
  </si>
  <si>
    <t>张强</t>
  </si>
  <si>
    <t>kss2022009</t>
  </si>
  <si>
    <t>阿克喀什乡蔬菜日光温室育苗</t>
  </si>
  <si>
    <t>阿克喀什乡1村</t>
  </si>
  <si>
    <t>总投资：156万元（涉农整合资金）；规模：13座
建设内容：对阿克喀什乡1村现有13座日光温室，进行冬春季2茬育苗（春提早育双膜瓜苗、秋延迟育高产陇椒苗），每座育20万株，每株补助0.3元，农民自筹0.1元，每茬6万元，两茬12万元，投资156万元。
使用年限：当年
建设地点：阿克喀什乡1村</t>
  </si>
  <si>
    <t>通过育苗补助，带动特色双膜瓜和高产陇椒产业持续发展壮大，降低农户种植成本，直接带动农户增产增收，每亩年增收600元以上。间接效益：促进2000亩双膜瓜、1000亩陇椒蔬菜提早上市、抢占市场，带动农户种植积极性，特色产业逐年壮大。</t>
  </si>
  <si>
    <t>农业农村局、阿克喀什乡</t>
  </si>
  <si>
    <t>张强、保金志</t>
  </si>
  <si>
    <t>(二)农业种植类（3个）</t>
  </si>
  <si>
    <t>kss2022060</t>
  </si>
  <si>
    <t>喀什市深喀农业产业示范园基础设施建设项目（一期）</t>
  </si>
  <si>
    <t>伯什克然木乡17村（良种场深喀产业园内）</t>
  </si>
  <si>
    <t>总投资：41021.16万元（2021年已使用衔接资金和涉农整合资金5956.406万元，2022年安排衔接资金3000万元，申请债券资金5000万元）
建设内容：对深喀现代农业产业示范园内进行土地平整24057亩，每亩投资1000元；道路扩宽路段长15km，路面宽12m，结构层为18cmC30混凝土面层+15cm水泥稳定砂砾基层+30cm天然砂砾石底基层+60cm砂砾换填层，投资1650万元；建设混凝土路总长45km，路面宽8m，结构层为18cmC30混凝土面层+15cm水泥稳定砂砾基层+30cm天然砂砾石底基层+60cm砂砾换填层，投资8550万元；砂砾石路总长69km，路面宽6m，结构层为20cm级配砂砾石+30cm天然砂砾层，投资2070万元；混凝土渠道18公里，投资2700万元；新建沉淀池11座（池长60米、池宽6米，池深1.8米），新建砖混泵房11座，配套卧式离心泵、砂石+网式过滤器、变压器等设备11套。地下水灌溉分为33个系统，新建砖混泵房33座，配套潜水泵、离心+网式过滤器、变压器等设备33套，投资7239.32万元；配套电力等，投资16406.14万元。
使用年限：20年
建设地点：伯什克然木乡17村（良种场深喀产业园内）</t>
  </si>
  <si>
    <t>补齐产业发展基础设施短板，促进产业发展,改善生产生活条件。</t>
  </si>
  <si>
    <t>发展壮大一产，形成规模性集中连片示范园，撬动市场，增加村集体收入，带动群众就业，增加收入。</t>
  </si>
  <si>
    <t>农业农村局、良种场</t>
  </si>
  <si>
    <t>张强、杨鹏</t>
  </si>
  <si>
    <t>kss2022002</t>
  </si>
  <si>
    <t>深喀现代农业生态产业园集中连片日光温室(二期)</t>
  </si>
  <si>
    <t>2022.03-2022.10</t>
  </si>
  <si>
    <t>总投资：39000万元（衔接资金、涉农整合资金19500万元，按照上级园区建设1:1撬动其他资金的要求，通过温室抵押贷款进行金融贷款19500万元）；规模：1000座日光温室。
建设内容：在伯什克然木乡17村（深喀现代农业产业园）内，投资39000万元，集中连片建设日光温室1000座，规格80*10米，每座投资39万元。
使用年限：20年
建设地点：伯什克然木乡17村（良种场深喀产业园内）</t>
  </si>
  <si>
    <t>加大产业结构调整，促进蔬菜产业发展，由良种场负责运营或组建合作社进行集约化管理，将深喀产业园扶贫资金投入的能形成经营类资产项目，确权至141个有脱贫户的村集体，充分利用蔬菜服务队进行管理，除成本外，前三年每年每座温室收益不低于6000元，收益稳定后年收益不低于银行同期贷款利率，用于巩固脱贫攻坚成果，直接带动一产就业50人以上，增加农民收入，为打造喀什市“菜篮子”工程奠定基础。</t>
  </si>
  <si>
    <t>农业农村局</t>
  </si>
  <si>
    <t>kss2022006</t>
  </si>
  <si>
    <t>深喀现代农业产业示范园拱棚土壤改良</t>
  </si>
  <si>
    <t>伯什克然木乡17村（深喀现代农业产业园）</t>
  </si>
  <si>
    <t>总投资：626.7万元（涉农整合资金）；规模：2000座拱棚。
建设内容：对2021年深喀现代农业产业示范园建设的2000座拱棚进行土壤改良，每座投资3133.5元，具体内容为：河沙、农家肥、土壤消毒剂、磷酸二铵、高浓度硫酸钾型复合肥、过磷酸钙、土壤免深耕板结处理剂、机械作业费等。
使用年限：当年
建设地点：伯什克然木乡17村（深喀现代农业产业园）</t>
  </si>
  <si>
    <t>直接效益：补齐发展农业产业发展短板，促进蔬菜产业增产增收，为喀什市“菜篮子”工程提供保障。</t>
  </si>
  <si>
    <t>为发展壮大一产，形成规模性集中连片示范园，补齐产业发展短板，增加农民收入。</t>
  </si>
  <si>
    <t>喀什市农业农村局</t>
  </si>
  <si>
    <t>（三）畜牧养殖类（4个）</t>
  </si>
  <si>
    <t>kss2022059</t>
  </si>
  <si>
    <t>喀什市万头牛场建设项目（一期）</t>
  </si>
  <si>
    <t>总投资：12000万元（衔接资金3800万元，申请政府专项债券资金4000万元，自治区2021年产业发展资金已到位4200万元），规模：1万头牛养殖场。
建设内容：在深喀现代农业产业园建设总建筑面积208662平方米肉牛养殖场，一是建设生产区、生活区。其中生产区建设育成牛舍2栋、母牛舍和犊牛舍3栋、成年牛舍16栋，计划投资8000万元。二是配套基础设施、设备等，计划投资4000万元。
使用年限：25年
建设地点：伯什克然木乡17村（深喀现代农业产业园）</t>
  </si>
  <si>
    <t>年固定资产收益2%，受益资金用于巩固脱贫攻坚成果，直接带动脱贫户、三类户20人以上就业，进行规模化经营，间接带动5000亩玉米种植，打造喀什市畜牧养殖基地，保障肉品链供应。</t>
  </si>
  <si>
    <t>kss2022061</t>
  </si>
  <si>
    <t>喀什地区肉牛全产业链基地建设项目-喀什市（一期）</t>
  </si>
  <si>
    <t>产业发展</t>
  </si>
  <si>
    <t>疏勒县艾尔木冬乡</t>
  </si>
  <si>
    <t>总投资：8000万元（安排衔接资金3000万元，申请专项债券资金5000万元）；规模：8000头牛场。
建设内容：按照1头1万元标准，建设厂房及基础设施，投资8000万元，建设8000头肉牛养殖区、饲料加工储藏区及附属设施配套、设备购置等。
使用年限：25年
建设地点：疏勒县艾尔木冬乡</t>
  </si>
  <si>
    <t>年固定资产收益2%，受益资金用于巩固脱贫攻坚成果，直接带动脱贫户、三类户40人以上就业，进行规模化经营，间接带动5000亩玉米种植，打造喀什地区畜牧养殖基地，保障肉品链供应。</t>
  </si>
  <si>
    <t>kss2022087</t>
  </si>
  <si>
    <t>喀什地区“一市四县”屠宰加工项目</t>
  </si>
  <si>
    <t>疏附县吾库萨克镇（广州新城）</t>
  </si>
  <si>
    <t>总投资：1000万元（衔接资金）；规模：2万只羊。
建设内容：在疏附县吾库萨克镇（广州新城）建设1座屠宰厂生产线及水电路等配套设施。
使用年限：25年
建设地点：疏附县吾库萨克镇（广州新城）</t>
  </si>
  <si>
    <t>资产确权至伯什克然木乡13村、17村；英吾斯坦乡8村、11村；阿瓦提乡1村；阿克喀什乡2村，年收益不低于银行同期贷款利率，直接带动脱贫户、三类户20人以上就业，进行规模化经营，打造喀什地区畜牧养殖基地，保障肉品链供应。</t>
  </si>
  <si>
    <t>kss2022085</t>
  </si>
  <si>
    <t>伯什克然木乡18村“一市四县”家禽养殖基地建设项目</t>
  </si>
  <si>
    <t>伯什克然木乡18村</t>
  </si>
  <si>
    <t>投资：2000万元（衔接资金）；规模：2000万只。
建设内容：在伯什克然木乡18村建设一座2000万只，集禽舍建设、种鸡苗购置、孵化、育雏、养殖、屠宰等为一体的家禽养殖基地。
使用年限：25年
建设地点：伯什克然木乡18村</t>
  </si>
  <si>
    <t>资产确权至村集体，按照地区固定资产年收益率不低于2%，生物资产不低于8%进行受益分红，直接带动脱贫户、三类户不低于30人以上人员就近就地就业，同时带动农户大力发展家禽养殖业，促进农户增收，打造喀什地区家禽养殖基地，保障肉品链供应。</t>
  </si>
  <si>
    <t>（四）小额贷款贴息（1个）</t>
  </si>
  <si>
    <t>kss2022077</t>
  </si>
  <si>
    <t>小额贷款贴息</t>
  </si>
  <si>
    <t>2022.02-2022.10</t>
  </si>
  <si>
    <t>夏马勒巴格镇；多来特巴格乡；阿克喀什乡；荒地乡；乃则尔巴格镇、色满乡；英吾斯坦乡；伯什克然木乡；阿瓦提乡；浩罕乡,帕哈太克里乡</t>
  </si>
  <si>
    <t>总投资：60万元；规模：800户。
建设内容：对11个乡镇享受小额贷款的800户脱贫户、三类户，进行小额贷款贴息。
建设地点：11个乡镇</t>
  </si>
  <si>
    <t>通过小额贷款贴息，激发脱贫户、三类户内生动力，发展畜禽养殖、农产品种植等产业，直接实现农民经济增收1000元以上。</t>
  </si>
  <si>
    <t>激发脱贫户内生动力，发展产业，增加农民经济收入，保障农户基本生活水平。</t>
  </si>
  <si>
    <t>农业农村局、11个乡镇</t>
  </si>
  <si>
    <t>张强、11个乡镇党委书记</t>
  </si>
  <si>
    <t>二</t>
  </si>
  <si>
    <t>就业项目（3个）</t>
  </si>
  <si>
    <t>kss2022018</t>
  </si>
  <si>
    <t>农业技术服务</t>
  </si>
  <si>
    <t>就业增收</t>
  </si>
  <si>
    <t>2022.02-2022.11</t>
  </si>
  <si>
    <t>阿克喀什乡、伯什克然木乡、浩罕乡、英吾斯坦乡、阿瓦提乡、帕哈太克里乡、色满乡、夏马勒巴格镇、荒地乡、乃则尔巴格镇</t>
  </si>
  <si>
    <t>总投资：1508万元（涉农整合）；规模：7.54万亩。
建设内容：通过第三方购买服务，对10个乡镇种植的7.54万亩蔬菜进行技术指导，每亩补助200元，其中：菜苗定植、追肥（每年2次），病虫害防控每年6次，保护地日常温湿度调控。分别为阿克喀什乡10000亩、伯什克然木乡12350亩、浩罕乡6250亩、英吾斯坦乡16400亩、阿瓦提乡12500亩、帕哈太克里乡6900亩、色满乡8250亩、夏马勒巴格镇1000亩、荒地乡150亩、乃则尔巴格镇1600亩。
使用年限：当年
建设地点：阿克喀什乡、伯什克然木乡、浩罕乡、英吾斯坦乡、阿瓦提乡、帕哈太克里乡、色满乡、夏马勒巴格镇、荒地乡、乃则尔巴格镇</t>
  </si>
  <si>
    <t>通过第三方购买服务，为7.54万亩种植业（蔬菜）提供技术指导，确保不因误农时和病虫害造成减产和品质下降，提高蔬菜产量，增加农户收入。直接带动1508人（脱贫户、三类户）就业，实现人均年增收10000元。</t>
  </si>
  <si>
    <t>通过购买服务提高技术指导，科学预防病虫害，确保产量，提高农民经济收入。</t>
  </si>
  <si>
    <t>张强、涉及各乡镇党委书记</t>
  </si>
  <si>
    <t>kss2022017</t>
  </si>
  <si>
    <t>林果业技术服务</t>
  </si>
  <si>
    <t>伯什克然木乡、浩罕乡、英吾斯坦乡、阿克喀什乡、阿瓦提乡、荒地乡、色满乡、乃则尔巴格镇、帕哈太克里乡</t>
  </si>
  <si>
    <t>总投资：2826万元（涉农整合）； 规模：15.7万亩。
建设内容：通过第三方购买服务对全市9个乡镇种植的15.7万亩盛果期林果业，进行提质增效，每亩补助180元，其中：整形修剪每亩每年3遍，每亩补助115元；病虫害防控每亩每年2遍药，每亩补助65元。分别为伯什克然木乡5.53万亩、浩罕乡0.67万亩、英吾斯坦乡3.91万亩、阿克喀什乡1.21万亩、阿瓦提乡2.94万亩、荒地乡0.16万亩、色满乡0.08万亩、乃则尔巴格镇0.47万亩、帕哈太克里乡0.73万亩。
使用年限：当年
建设地点：伯什克然木乡、浩罕乡、英吾斯坦乡、阿克喀什乡、阿瓦提乡、荒地乡、色满乡、乃则尔巴格镇、帕哈太克里乡。</t>
  </si>
  <si>
    <t>通过第三方购买服务为15.7万亩林果业提供技术服务，确保果树不因病虫害造成果品产量和品质下降，保障林果业增产增收，直接带动2826人（脱贫户、三类户）人员就业，年增收10000元。</t>
  </si>
  <si>
    <t>通过加大林果业的管理，提高果树的产出，增加农户收入，通过外部保障机制来增加农户收入。</t>
  </si>
  <si>
    <t>自然资源局（林业草原局）、涉及各乡镇党委政府</t>
  </si>
  <si>
    <t>王妍、涉及各乡镇党委书记</t>
  </si>
  <si>
    <t>kss2022065</t>
  </si>
  <si>
    <t>乡镇道路护路员建设</t>
  </si>
  <si>
    <t>2022.01-2022.12</t>
  </si>
  <si>
    <t>夏马勒巴格镇2、4、7、14村；多来特巴格乡；阿克喀什乡；荒地乡1、3、4、7村；帕哈太克里乡；乃则尔巴格镇、色满乡；英吾斯坦乡；伯什克然木乡；阿瓦提乡；浩罕乡</t>
  </si>
  <si>
    <t>总投资：867.6万元（自治区衔接资金）；规模：723人（脱贫户、三类户）。
建设内容：对全市11个乡镇辖区内乡村道路，进行管理及养护，每人每年12000元。分别为夏马勒巴格镇2、4、7、14村4人（三类户）；多来特巴格乡22人（脱贫户3人，三类户19人）；阿克喀什乡23人（三类户）；荒地乡1、3、4、7村4人（三类户）；帕哈太克里乡50人（脱贫监测户12人、三类户38人）；乃则尔巴格镇33人（三类户）、色满乡20人；英吾斯坦乡189人；伯什克然木乡140人；阿瓦提乡131人（三类户100人、脱贫户31人）；浩罕乡107人（脱贫户89人、三类户18人）。
使用年限：当年
建设地点：11个乡镇</t>
  </si>
  <si>
    <t>直接效益：解决723名脱贫户、三类户家庭人员就业，年增收12000元，改善管护员家庭生活条件，防止返贫发生。
间接效益：推进全市乡村道路规范化发展、协调发展、安全发展和引导发展，不断提升乡村道路安全水平、畅通水平和服务水平，实现“四好农村路”总体目标。</t>
  </si>
  <si>
    <t>改善出行环境，带动脱贫户、边缘易致贫户就业，增加收入。</t>
  </si>
  <si>
    <t>交通局、11个乡镇</t>
  </si>
  <si>
    <t>王作宏、11个乡镇党委书记</t>
  </si>
  <si>
    <t>三</t>
  </si>
  <si>
    <t>乡村建设行动（7个）</t>
  </si>
  <si>
    <t>kss2022072</t>
  </si>
  <si>
    <t>阿瓦提乡19村重点示范村建设</t>
  </si>
  <si>
    <t>乡村建设</t>
  </si>
  <si>
    <t>阿瓦提乡19村</t>
  </si>
  <si>
    <t>投资：1000万元（衔接资金）。
建设内容：在阿瓦提乡19村按照示范村要求，围绕产业促进就业，人居环境综合治理，补齐公共基础设施短板等要求，打造自治区级重点示范村，达到可推广示范作用。
建设地点：阿瓦提乡19村</t>
  </si>
  <si>
    <t>发展产业带动就业，改善人居环境，完善基础设施建设，满足群众日常出行需求，提升群众获得感。</t>
  </si>
  <si>
    <t>通过产业带动促进农户增收，改善农户生产生活条件。</t>
  </si>
  <si>
    <t>发改委、阿瓦提乡</t>
  </si>
  <si>
    <t>姬淑宝、吕楠</t>
  </si>
  <si>
    <t>kss2022073</t>
  </si>
  <si>
    <t>乃则尔巴格镇1村重点示范村建设</t>
  </si>
  <si>
    <t>乃则尔巴格镇1村</t>
  </si>
  <si>
    <t>投资：1000万元（衔接资金）。
建设内容：在乃则尔巴格镇1村按照示范村要求，围绕产业促进就业，人居环境综合治理，补齐公共基础设施短板等要求，打造自治区级重点示范村，达到可推广示范作用
建设地点：乃则尔巴格镇1村</t>
  </si>
  <si>
    <t>姬淑宝、孙国武</t>
  </si>
  <si>
    <t>kss2022076</t>
  </si>
  <si>
    <t>喀什市伯什克然木乡2022年石榴园基础设施建设</t>
  </si>
  <si>
    <t>伯什克然木乡4村</t>
  </si>
  <si>
    <r>
      <rPr>
        <sz val="14"/>
        <rFont val="方正仿宋_GBK"/>
        <charset val="134"/>
      </rPr>
      <t>投资：230万元（以工代赈）；规模：1.4公里防渗渠及附属配套。
建设内容：在伯什克然木乡4村石榴园新建0.3m</t>
    </r>
    <r>
      <rPr>
        <sz val="14"/>
        <rFont val="宋体"/>
        <charset val="134"/>
      </rPr>
      <t>³</t>
    </r>
    <r>
      <rPr>
        <sz val="14"/>
        <rFont val="方正仿宋_GBK"/>
        <charset val="134"/>
      </rPr>
      <t>/S流量防渗渠1.4公里及配套。
使用年限：20年
建设地点：伯什克然木乡4村</t>
    </r>
  </si>
  <si>
    <t>直接效益：劳务报酬发放不低于总投资15%，预计可带动54人就业发放劳务报酬43万元。间接效益：补齐发展农业产业基础设施短板，促进产业发展，改善农户生产生活条件，提高灌溉效率，增产增收。</t>
  </si>
  <si>
    <t>改善林业发展环境，带动农户增产增收。</t>
  </si>
  <si>
    <t>发改委、伯什克然木乡</t>
  </si>
  <si>
    <t>姬淑宝、朱之展</t>
  </si>
  <si>
    <t>kss2022082</t>
  </si>
  <si>
    <t>喀什市伯什克然木乡2022葡萄园基础设施建设</t>
  </si>
  <si>
    <t>伯什克然木乡10村</t>
  </si>
  <si>
    <r>
      <rPr>
        <sz val="14"/>
        <rFont val="方正仿宋_GBK"/>
        <charset val="134"/>
      </rPr>
      <t>投资：118万元（以工代赈）；规模：1.2公里防渗渠及附属配套。
建设内容：在伯什克然木乡10村葡萄园新建0.3m</t>
    </r>
    <r>
      <rPr>
        <sz val="14"/>
        <rFont val="宋体"/>
        <charset val="134"/>
      </rPr>
      <t>³</t>
    </r>
    <r>
      <rPr>
        <sz val="14"/>
        <rFont val="方正仿宋_GBK"/>
        <charset val="134"/>
      </rPr>
      <t>/S流量盖板防渗渠1.2公里及配套。
使用年限：20年
建设地点：伯什克然木乡10村</t>
    </r>
  </si>
  <si>
    <t>直接效益：劳务报酬发放不低于总投资15%，预计可带动40人就业发放劳务报酬22万元。间接效益：补齐发展农业产业基础设施短板，促进产业发展，改善农户生产生活条件，提高灌溉效率，增产增收，解决当地劳动力务工，发放劳务报酬。</t>
  </si>
  <si>
    <t>kss2022083</t>
  </si>
  <si>
    <t>喀什市荒地乡2022年农村污水处理设施配套建设</t>
  </si>
  <si>
    <t>荒地乡3村、10村</t>
  </si>
  <si>
    <t>投资：546万元（以工代赈）；规模：15公里。
建设内容：在喀什市荒地乡3村、10村新建农村污水管网15公里及配套。
使用年限：10年
建设地点：荒地乡3村、10村。</t>
  </si>
  <si>
    <t>直接效益：劳务报酬发放不低于总投资15%，预计可带动122人就业发放劳务报酬102万元。间接效益：补齐乡村公共基础设施短板，改善人居环境，解决当地劳动力务工，发放劳务报酬。</t>
  </si>
  <si>
    <t>改善农户生产生活条件。</t>
  </si>
  <si>
    <t>发改委、荒地乡</t>
  </si>
  <si>
    <t>姬淑宝、张认</t>
  </si>
  <si>
    <t>kss2022070</t>
  </si>
  <si>
    <t>阿瓦提乡2022年以工代赈村组道路建设</t>
  </si>
  <si>
    <t>阿瓦提乡1村、6村、10村、11村、12村、15村、17村、24村</t>
  </si>
  <si>
    <t>总投资：800万元（以工代赈）；规模：15.9公里。
建设内容：在阿瓦提乡9个村新建村组道路宽2-4.5米，15.9公里及配套，每公里投入50.31万元。
使用年限：8年
建设地点：阿瓦提乡1村、6村、10村、11村、12村、15村、17村、23村、24村</t>
  </si>
  <si>
    <t>1023</t>
  </si>
  <si>
    <t>直接效益：劳务报酬发放不低于总投资15%，预计可带动145人就业发放劳务报酬152万元。间接效益：完善基础设施建设，满足群众日常出行需求，提升群众获得感。</t>
  </si>
  <si>
    <t>改善出行环境，改善群众生活条件，方便群众出行。</t>
  </si>
  <si>
    <t>姬淑宝
吕楠</t>
  </si>
  <si>
    <t>kss2022071</t>
  </si>
  <si>
    <t>乃则尔巴格镇2022年以工代赈村组道路建设</t>
  </si>
  <si>
    <t>乃则尔巴格镇2村、6村、13村</t>
  </si>
  <si>
    <t>总投资：500万元（以工代赈），规模：10公里。
建设内容：乃则尔巴格镇2村、6村、13村新建宽3-4米，村组道路10公里及配套，每公里投入50万元。
使用年限：8年
建设地点：乃则尔巴格镇2村、6村、13村</t>
  </si>
  <si>
    <t>直接效益：劳务报酬发放不低于总投资15%，预计可带动95人就业发放劳务报酬94万元。间接效益：完善基础设施建设，满足群众日常出行需求，提升群众获得感。</t>
  </si>
  <si>
    <t>发改委、乃则尔巴格镇</t>
  </si>
  <si>
    <t>姬淑宝
孙国武</t>
  </si>
  <si>
    <t>四</t>
  </si>
  <si>
    <t>巩固三保障成果（1个）</t>
  </si>
  <si>
    <t>kss2022075</t>
  </si>
  <si>
    <t>雨露计划</t>
  </si>
  <si>
    <t>巩固三保障成果</t>
  </si>
  <si>
    <t>总投资：940.5万元（衔接资金）； 规模：3135人（脱贫户、三类户）。
建设内容：对11个乡镇正在疆内外接受中等、高等职业教育的脱贫户、三类户家庭子女3135人进行职业教育补助，每人补助3000元。其中：伯什克然木乡800人、浩罕乡395人、英吾斯坦乡583人、夏马勒巴格镇40人、阿瓦提乡568人、多来特巴格乡137人、帕哈太克里乡262人、色满乡68人、乃则尔巴格镇173人、荒地乡21人、阿克喀什乡88人。
使用年限：当年
建设地点：11个乡镇</t>
  </si>
  <si>
    <t>直接效益：有效保障脱贫户、三类户家庭子女全面接受中高职教育，为稳定就业打下坚实的基础；
间接效益：减轻脱贫户、三类户家庭经济负担，激发学技能促就业内生动力。</t>
  </si>
  <si>
    <t>激发学技能促就业内生动力，减轻职业技术教育家庭负担。</t>
  </si>
  <si>
    <t>教育局、11个乡镇</t>
  </si>
  <si>
    <t>张真真、11个乡镇党委书记</t>
  </si>
  <si>
    <t>未整合资金情况一览表</t>
  </si>
  <si>
    <t>县市</t>
  </si>
  <si>
    <t>财政资金名称</t>
  </si>
  <si>
    <t>地区文号</t>
  </si>
  <si>
    <t>到位额度
（万元）</t>
  </si>
  <si>
    <t>未整合额度
（万元）</t>
  </si>
  <si>
    <t>合计</t>
  </si>
  <si>
    <t>喀什市</t>
  </si>
  <si>
    <t>提前下达2022年中央农村综合改革转移支付预算（统筹整合部分）</t>
  </si>
  <si>
    <t>喀地财农［2021］58号</t>
  </si>
  <si>
    <t>关于提前下达2022年中央林业改革发展资金（统筹整合部分呢）</t>
  </si>
  <si>
    <t>喀地财建［2021］136号</t>
  </si>
  <si>
    <t>拨付提前下达2022年中央林业草原生态保护恢复资金（统筹整合部分）</t>
  </si>
  <si>
    <t>喀地财建［2021］125号</t>
  </si>
  <si>
    <t>提前下达2022年中央产粮大县奖励资金预算的通知</t>
  </si>
  <si>
    <t>喀地财建［2021］138号</t>
  </si>
  <si>
    <t>关于提前下达2022年中央农田建设补助资金（统筹整合部分）预算的通知</t>
  </si>
  <si>
    <t>喀地财农［2021］38号</t>
  </si>
  <si>
    <t>2022年生猪(牛羊）调出大县奖励资金（统筹整合部分）预算的通知</t>
  </si>
  <si>
    <t>喀地财建（2021）113号</t>
  </si>
  <si>
    <t>关于提前下达2022年中央水利发展资金（统筹整合部分）预算的通知</t>
  </si>
  <si>
    <t>喀地财农（2021）40号</t>
  </si>
  <si>
    <t>关于提前下达2022年自治区农田建设补助资金（统筹整合部分）的通知</t>
  </si>
  <si>
    <t>喀地财农［2021］51号</t>
  </si>
  <si>
    <t>关于提前下达2022年自治区农村综合改革转移支付预算（统筹整合部分）的通知</t>
  </si>
  <si>
    <t>喀地财农［2021］54号</t>
  </si>
  <si>
    <t>提前下达2022年自治区畜牧类相关转移支付资金预算（统筹整合部分）的通知</t>
  </si>
  <si>
    <t>喀地财农［2021］46号</t>
  </si>
  <si>
    <t>《关于提前下达2022年自治区预算内投资（统筹整合部分）的通知》</t>
  </si>
  <si>
    <t>喀地财建（2021）133号</t>
  </si>
  <si>
    <t>关于提前下达2022年自治区彩票公益金用于涉农资金整合预算的通知</t>
  </si>
  <si>
    <t>喀地财综（2021）16号</t>
  </si>
  <si>
    <t>2022年自治区农村环境整治资金（统筹整合部分）</t>
  </si>
  <si>
    <t>喀地财建【2021】127号</t>
  </si>
  <si>
    <t>2022年自治区农业生产发展资金（统筹整合部分）</t>
  </si>
  <si>
    <t>喀地财农【2021】56号</t>
  </si>
  <si>
    <t>占比</t>
  </si>
  <si>
    <t>产业类</t>
  </si>
  <si>
    <t>就业类</t>
  </si>
  <si>
    <t>乡村建设行动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</si>
</sst>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7" borderId="17" applyNumberFormat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32" fillId="27" borderId="2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176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/>
    <xf numFmtId="49" fontId="3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A35"/>
  <sheetViews>
    <sheetView tabSelected="1" view="pageBreakPreview" zoomScale="55" zoomScaleNormal="40" workbookViewId="0">
      <pane ySplit="4" topLeftCell="A19" activePane="bottomLeft" state="frozen"/>
      <selection/>
      <selection pane="bottomLeft" activeCell="J19" sqref="J19"/>
    </sheetView>
  </sheetViews>
  <sheetFormatPr defaultColWidth="9" defaultRowHeight="18.75"/>
  <cols>
    <col min="1" max="1" width="4.38333333333333" style="20" customWidth="1"/>
    <col min="2" max="2" width="7.775" style="21" customWidth="1"/>
    <col min="3" max="3" width="11.9333333333333" style="21" customWidth="1"/>
    <col min="4" max="4" width="6.06666666666667" style="21" customWidth="1"/>
    <col min="5" max="5" width="7.95833333333333" style="21" customWidth="1"/>
    <col min="6" max="6" width="11.1333333333333" style="21" customWidth="1"/>
    <col min="7" max="7" width="10.9" style="22" customWidth="1"/>
    <col min="8" max="8" width="13.5" style="21" customWidth="1"/>
    <col min="9" max="9" width="61.7666666666667" style="23" customWidth="1"/>
    <col min="10" max="10" width="19.3166666666667" style="23" customWidth="1"/>
    <col min="11" max="12" width="18.1666666666667" style="24" customWidth="1"/>
    <col min="13" max="13" width="12.95" style="21" customWidth="1"/>
    <col min="14" max="17" width="16.1083333333333" style="21" customWidth="1"/>
    <col min="18" max="18" width="12.9666666666667" style="21" customWidth="1"/>
    <col min="19" max="20" width="11.725" style="21" customWidth="1"/>
    <col min="21" max="21" width="9.76666666666667" style="21" customWidth="1"/>
    <col min="22" max="22" width="10.9416666666667" style="21" customWidth="1"/>
    <col min="23" max="23" width="32.275" style="25" customWidth="1"/>
    <col min="24" max="24" width="24.2" style="25" customWidth="1"/>
    <col min="25" max="25" width="9.63333333333333" style="26" customWidth="1"/>
    <col min="26" max="26" width="9.99166666666667" style="26" customWidth="1"/>
    <col min="27" max="27" width="6.55833333333333" style="27" customWidth="1"/>
    <col min="28" max="16384" width="9" style="27"/>
  </cols>
  <sheetData>
    <row r="1" s="14" customFormat="1" ht="51" customHeight="1" spans="1:26">
      <c r="A1" s="6" t="s">
        <v>0</v>
      </c>
      <c r="B1" s="6"/>
      <c r="C1" s="6"/>
      <c r="D1" s="6"/>
      <c r="E1" s="6"/>
      <c r="F1" s="6"/>
      <c r="G1" s="2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5" customFormat="1" ht="29" customHeight="1" spans="1:27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30" t="s">
        <v>6</v>
      </c>
      <c r="G2" s="31"/>
      <c r="H2" s="29" t="s">
        <v>7</v>
      </c>
      <c r="I2" s="29" t="s">
        <v>8</v>
      </c>
      <c r="J2" s="29" t="s">
        <v>9</v>
      </c>
      <c r="K2" s="59" t="s">
        <v>10</v>
      </c>
      <c r="L2" s="60"/>
      <c r="M2" s="60"/>
      <c r="N2" s="60"/>
      <c r="O2" s="60"/>
      <c r="P2" s="60"/>
      <c r="Q2" s="60"/>
      <c r="R2" s="60"/>
      <c r="S2" s="60"/>
      <c r="T2" s="60"/>
      <c r="U2" s="66"/>
      <c r="V2" s="29" t="s">
        <v>11</v>
      </c>
      <c r="W2" s="29" t="s">
        <v>12</v>
      </c>
      <c r="X2" s="67" t="s">
        <v>13</v>
      </c>
      <c r="Y2" s="29" t="s">
        <v>14</v>
      </c>
      <c r="Z2" s="29" t="s">
        <v>15</v>
      </c>
      <c r="AA2" s="75" t="s">
        <v>16</v>
      </c>
    </row>
    <row r="3" s="15" customFormat="1" ht="29" customHeight="1" spans="1:27">
      <c r="A3" s="29"/>
      <c r="B3" s="29"/>
      <c r="C3" s="29"/>
      <c r="D3" s="29"/>
      <c r="E3" s="29"/>
      <c r="F3" s="32"/>
      <c r="G3" s="33"/>
      <c r="H3" s="29"/>
      <c r="I3" s="29"/>
      <c r="J3" s="29"/>
      <c r="K3" s="59" t="s">
        <v>17</v>
      </c>
      <c r="L3" s="60"/>
      <c r="M3" s="60"/>
      <c r="N3" s="60"/>
      <c r="O3" s="60"/>
      <c r="P3" s="60"/>
      <c r="Q3" s="66"/>
      <c r="R3" s="29" t="s">
        <v>18</v>
      </c>
      <c r="S3" s="29" t="s">
        <v>19</v>
      </c>
      <c r="T3" s="29" t="s">
        <v>20</v>
      </c>
      <c r="U3" s="29" t="s">
        <v>21</v>
      </c>
      <c r="V3" s="29"/>
      <c r="W3" s="29"/>
      <c r="X3" s="68"/>
      <c r="Y3" s="29"/>
      <c r="Z3" s="29"/>
      <c r="AA3" s="75"/>
    </row>
    <row r="4" s="15" customFormat="1" ht="63" customHeight="1" spans="1:27">
      <c r="A4" s="29"/>
      <c r="B4" s="29"/>
      <c r="C4" s="29"/>
      <c r="D4" s="29"/>
      <c r="E4" s="29"/>
      <c r="F4" s="34"/>
      <c r="G4" s="35"/>
      <c r="H4" s="29"/>
      <c r="I4" s="29"/>
      <c r="J4" s="29"/>
      <c r="K4" s="29" t="s">
        <v>22</v>
      </c>
      <c r="L4" s="29" t="s">
        <v>23</v>
      </c>
      <c r="M4" s="29" t="s">
        <v>24</v>
      </c>
      <c r="N4" s="29" t="s">
        <v>25</v>
      </c>
      <c r="O4" s="29" t="s">
        <v>26</v>
      </c>
      <c r="P4" s="29" t="s">
        <v>27</v>
      </c>
      <c r="Q4" s="29" t="s">
        <v>28</v>
      </c>
      <c r="R4" s="29"/>
      <c r="S4" s="29"/>
      <c r="T4" s="29"/>
      <c r="U4" s="29"/>
      <c r="V4" s="29"/>
      <c r="W4" s="29"/>
      <c r="X4" s="69"/>
      <c r="Y4" s="29"/>
      <c r="Z4" s="29"/>
      <c r="AA4" s="75"/>
    </row>
    <row r="5" s="16" customFormat="1" ht="40" customHeight="1" spans="1:27">
      <c r="A5" s="36" t="s">
        <v>29</v>
      </c>
      <c r="B5" s="36"/>
      <c r="C5" s="36"/>
      <c r="D5" s="1"/>
      <c r="E5" s="37"/>
      <c r="F5" s="38"/>
      <c r="G5" s="39"/>
      <c r="H5" s="1"/>
      <c r="I5" s="46"/>
      <c r="J5" s="1">
        <f>J8+J9+J11+J13+J14+J16+J17+J18+J19+J21+J23+J24+J25+J27+J28+J29+J30+J31+J32+J33+J35</f>
        <v>38390.35</v>
      </c>
      <c r="K5" s="1">
        <f>L5+M5+N5+O5+P5+Q5</f>
        <v>36973.6</v>
      </c>
      <c r="L5" s="1">
        <f>L8+L9+L11+L13+L14+L16+L17+L18+L19+L21+L23+L24+L25+L27+L28+L29+L30+L31+L32+L33+L35</f>
        <v>33103.6</v>
      </c>
      <c r="M5" s="1">
        <f>M8+M9+M11+M13+M14+M16+M17+M18+M19+M21+M23+M24+M25+M27+M28+M29+M30+M31+M32+M33+M35</f>
        <v>2194</v>
      </c>
      <c r="N5" s="1">
        <f>N8+N9+N11+N13+N14+N16+N17+N18+N19+N21+N23+N24+N25+N27+N28+N29+N30+N31+N32+N33+N35</f>
        <v>1676</v>
      </c>
      <c r="O5" s="1">
        <f t="shared" ref="O5:U5" si="0">O8+O9+O11+O13+O14+O16+O17+O18+O19+O21+O23+O24+O25+O27+O28+O29+O30+O31+O32+O33+O35</f>
        <v>0</v>
      </c>
      <c r="P5" s="1">
        <f t="shared" si="0"/>
        <v>0</v>
      </c>
      <c r="Q5" s="1">
        <f t="shared" si="0"/>
        <v>0</v>
      </c>
      <c r="R5" s="1">
        <f t="shared" si="0"/>
        <v>1354.25</v>
      </c>
      <c r="S5" s="1">
        <f t="shared" si="0"/>
        <v>0</v>
      </c>
      <c r="T5" s="1">
        <f t="shared" si="0"/>
        <v>62.5</v>
      </c>
      <c r="U5" s="1">
        <f t="shared" si="0"/>
        <v>0</v>
      </c>
      <c r="V5" s="1"/>
      <c r="W5" s="40"/>
      <c r="X5" s="40"/>
      <c r="Y5" s="1"/>
      <c r="Z5" s="1"/>
      <c r="AA5" s="76"/>
    </row>
    <row r="6" s="16" customFormat="1" ht="39" customHeight="1" spans="1:27">
      <c r="A6" s="36" t="s">
        <v>30</v>
      </c>
      <c r="B6" s="1" t="s">
        <v>31</v>
      </c>
      <c r="C6" s="1"/>
      <c r="D6" s="1"/>
      <c r="E6" s="40"/>
      <c r="F6" s="41"/>
      <c r="G6" s="42"/>
      <c r="H6" s="1"/>
      <c r="I6" s="46"/>
      <c r="J6" s="1">
        <f>J7+J10+J15+J20</f>
        <v>32069.9</v>
      </c>
      <c r="K6" s="1">
        <f>L6+M6+N6+O6+P6+N8</f>
        <v>30971.5</v>
      </c>
      <c r="L6" s="1">
        <f>L7+L10+L15+L20</f>
        <v>29295.5</v>
      </c>
      <c r="M6" s="1">
        <f t="shared" ref="M6:U6" si="1">M7+M10+M15+M20</f>
        <v>0</v>
      </c>
      <c r="N6" s="1">
        <f t="shared" si="1"/>
        <v>1676</v>
      </c>
      <c r="O6" s="1">
        <f t="shared" si="1"/>
        <v>0</v>
      </c>
      <c r="P6" s="1">
        <f t="shared" si="1"/>
        <v>0</v>
      </c>
      <c r="Q6" s="1">
        <f t="shared" si="1"/>
        <v>0</v>
      </c>
      <c r="R6" s="1">
        <f t="shared" si="1"/>
        <v>1035.9</v>
      </c>
      <c r="S6" s="1">
        <f t="shared" si="1"/>
        <v>0</v>
      </c>
      <c r="T6" s="1">
        <f t="shared" si="1"/>
        <v>62.5</v>
      </c>
      <c r="U6" s="1">
        <f t="shared" si="1"/>
        <v>0</v>
      </c>
      <c r="V6" s="1"/>
      <c r="W6" s="40"/>
      <c r="X6" s="40"/>
      <c r="Y6" s="1"/>
      <c r="Z6" s="1"/>
      <c r="AA6" s="76"/>
    </row>
    <row r="7" s="16" customFormat="1" ht="60" customHeight="1" spans="1:27">
      <c r="A7" s="38" t="s">
        <v>32</v>
      </c>
      <c r="B7" s="43"/>
      <c r="C7" s="43"/>
      <c r="D7" s="43"/>
      <c r="E7" s="39"/>
      <c r="F7" s="43"/>
      <c r="G7" s="39"/>
      <c r="H7" s="1"/>
      <c r="I7" s="46"/>
      <c r="J7" s="1">
        <f>K7+R7+S7+T7+U7</f>
        <v>409.2</v>
      </c>
      <c r="K7" s="1">
        <f>L7+M7+N7+O7+P7+Q7</f>
        <v>0</v>
      </c>
      <c r="L7" s="1">
        <f>L8+L9</f>
        <v>0</v>
      </c>
      <c r="M7" s="1">
        <f t="shared" ref="M7:U7" si="2">M8+M9</f>
        <v>0</v>
      </c>
      <c r="N7" s="1">
        <f t="shared" si="2"/>
        <v>0</v>
      </c>
      <c r="O7" s="1">
        <f t="shared" si="2"/>
        <v>0</v>
      </c>
      <c r="P7" s="1">
        <f t="shared" si="2"/>
        <v>0</v>
      </c>
      <c r="Q7" s="1">
        <f t="shared" si="2"/>
        <v>0</v>
      </c>
      <c r="R7" s="1">
        <f t="shared" si="2"/>
        <v>409.2</v>
      </c>
      <c r="S7" s="1">
        <f t="shared" si="2"/>
        <v>0</v>
      </c>
      <c r="T7" s="1">
        <f t="shared" si="2"/>
        <v>0</v>
      </c>
      <c r="U7" s="1">
        <f t="shared" si="2"/>
        <v>0</v>
      </c>
      <c r="V7" s="1"/>
      <c r="W7" s="40"/>
      <c r="X7" s="40"/>
      <c r="Y7" s="1"/>
      <c r="Z7" s="1"/>
      <c r="AA7" s="76"/>
    </row>
    <row r="8" s="16" customFormat="1" ht="253" customHeight="1" spans="1:27">
      <c r="A8" s="44">
        <v>1</v>
      </c>
      <c r="B8" s="45" t="s">
        <v>33</v>
      </c>
      <c r="C8" s="45" t="s">
        <v>34</v>
      </c>
      <c r="D8" s="45" t="s">
        <v>35</v>
      </c>
      <c r="E8" s="46" t="s">
        <v>36</v>
      </c>
      <c r="F8" s="47" t="s">
        <v>37</v>
      </c>
      <c r="G8" s="48"/>
      <c r="H8" s="45" t="s">
        <v>38</v>
      </c>
      <c r="I8" s="61" t="s">
        <v>39</v>
      </c>
      <c r="J8" s="1">
        <f>K8+R8+S8+T8+U8</f>
        <v>331.2</v>
      </c>
      <c r="K8" s="1">
        <v>0</v>
      </c>
      <c r="L8" s="1">
        <v>0</v>
      </c>
      <c r="M8" s="1"/>
      <c r="N8" s="1"/>
      <c r="O8" s="1"/>
      <c r="P8" s="1"/>
      <c r="Q8" s="1"/>
      <c r="R8" s="1">
        <v>331.2</v>
      </c>
      <c r="S8" s="1"/>
      <c r="T8" s="1"/>
      <c r="U8" s="1"/>
      <c r="V8" s="1">
        <v>8136</v>
      </c>
      <c r="W8" s="70" t="s">
        <v>40</v>
      </c>
      <c r="X8" s="46" t="s">
        <v>41</v>
      </c>
      <c r="Y8" s="45" t="s">
        <v>42</v>
      </c>
      <c r="Z8" s="45" t="s">
        <v>43</v>
      </c>
      <c r="AA8" s="37"/>
    </row>
    <row r="9" s="16" customFormat="1" ht="215" customHeight="1" spans="1:27">
      <c r="A9" s="44">
        <v>2</v>
      </c>
      <c r="B9" s="46" t="s">
        <v>44</v>
      </c>
      <c r="C9" s="45" t="s">
        <v>45</v>
      </c>
      <c r="D9" s="45" t="s">
        <v>35</v>
      </c>
      <c r="E9" s="46" t="s">
        <v>36</v>
      </c>
      <c r="F9" s="47" t="s">
        <v>37</v>
      </c>
      <c r="G9" s="48"/>
      <c r="H9" s="45" t="s">
        <v>46</v>
      </c>
      <c r="I9" s="46" t="s">
        <v>47</v>
      </c>
      <c r="J9" s="1">
        <v>78</v>
      </c>
      <c r="K9" s="1">
        <v>0</v>
      </c>
      <c r="L9" s="1">
        <v>0</v>
      </c>
      <c r="M9" s="1"/>
      <c r="N9" s="1"/>
      <c r="O9" s="1"/>
      <c r="P9" s="1"/>
      <c r="Q9" s="1"/>
      <c r="R9" s="1">
        <v>78</v>
      </c>
      <c r="S9" s="1"/>
      <c r="T9" s="1"/>
      <c r="U9" s="1"/>
      <c r="V9" s="1">
        <v>964</v>
      </c>
      <c r="W9" s="70" t="s">
        <v>48</v>
      </c>
      <c r="X9" s="46" t="s">
        <v>41</v>
      </c>
      <c r="Y9" s="45" t="s">
        <v>49</v>
      </c>
      <c r="Z9" s="45" t="s">
        <v>50</v>
      </c>
      <c r="AA9" s="37"/>
    </row>
    <row r="10" s="17" customFormat="1" ht="54" customHeight="1" spans="1:27">
      <c r="A10" s="40" t="s">
        <v>51</v>
      </c>
      <c r="B10" s="1"/>
      <c r="C10" s="1"/>
      <c r="D10" s="1"/>
      <c r="E10" s="40"/>
      <c r="F10" s="41"/>
      <c r="G10" s="42"/>
      <c r="H10" s="45"/>
      <c r="I10" s="46"/>
      <c r="J10" s="1">
        <f>K10+R10+S10+T10+U10</f>
        <v>21800.7</v>
      </c>
      <c r="K10" s="1">
        <f>L10+M10+N10+O10+P10+Q10</f>
        <v>21111.5</v>
      </c>
      <c r="L10" s="1">
        <v>19435.5</v>
      </c>
      <c r="M10" s="1">
        <v>0</v>
      </c>
      <c r="N10" s="1">
        <v>1676</v>
      </c>
      <c r="O10" s="1"/>
      <c r="P10" s="1"/>
      <c r="Q10" s="1"/>
      <c r="R10" s="1">
        <v>626.7</v>
      </c>
      <c r="S10" s="1">
        <v>0</v>
      </c>
      <c r="T10" s="1">
        <v>62.5</v>
      </c>
      <c r="U10" s="1">
        <v>0</v>
      </c>
      <c r="V10" s="1"/>
      <c r="W10" s="70"/>
      <c r="X10" s="46"/>
      <c r="Y10" s="45"/>
      <c r="Z10" s="45"/>
      <c r="AA10" s="77"/>
    </row>
    <row r="11" s="18" customFormat="1" ht="272" customHeight="1" spans="1:27">
      <c r="A11" s="49">
        <v>3</v>
      </c>
      <c r="B11" s="50" t="s">
        <v>52</v>
      </c>
      <c r="C11" s="50" t="s">
        <v>53</v>
      </c>
      <c r="D11" s="50" t="s">
        <v>35</v>
      </c>
      <c r="E11" s="50" t="s">
        <v>36</v>
      </c>
      <c r="F11" s="51" t="s">
        <v>37</v>
      </c>
      <c r="G11" s="52"/>
      <c r="H11" s="50" t="s">
        <v>54</v>
      </c>
      <c r="I11" s="62" t="s">
        <v>55</v>
      </c>
      <c r="J11" s="63">
        <v>3000</v>
      </c>
      <c r="K11" s="63">
        <v>3000</v>
      </c>
      <c r="L11" s="63">
        <v>3000</v>
      </c>
      <c r="M11" s="63"/>
      <c r="N11" s="63"/>
      <c r="O11" s="63"/>
      <c r="P11" s="63"/>
      <c r="Q11" s="63"/>
      <c r="R11" s="63"/>
      <c r="S11" s="63"/>
      <c r="T11" s="63"/>
      <c r="U11" s="63"/>
      <c r="V11" s="63">
        <v>85754</v>
      </c>
      <c r="W11" s="71" t="s">
        <v>56</v>
      </c>
      <c r="X11" s="50" t="s">
        <v>57</v>
      </c>
      <c r="Y11" s="50" t="s">
        <v>58</v>
      </c>
      <c r="Z11" s="50" t="s">
        <v>59</v>
      </c>
      <c r="AA11" s="78"/>
    </row>
    <row r="12" s="18" customFormat="1" ht="137" customHeight="1" spans="1:27">
      <c r="A12" s="53"/>
      <c r="B12" s="54"/>
      <c r="C12" s="54"/>
      <c r="D12" s="54"/>
      <c r="E12" s="54"/>
      <c r="F12" s="55"/>
      <c r="G12" s="56"/>
      <c r="H12" s="54"/>
      <c r="I12" s="64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72"/>
      <c r="X12" s="54"/>
      <c r="Y12" s="54"/>
      <c r="Z12" s="54"/>
      <c r="AA12" s="79"/>
    </row>
    <row r="13" s="19" customFormat="1" ht="301" customHeight="1" spans="1:27">
      <c r="A13" s="44">
        <v>4</v>
      </c>
      <c r="B13" s="45" t="s">
        <v>60</v>
      </c>
      <c r="C13" s="45" t="s">
        <v>61</v>
      </c>
      <c r="D13" s="45" t="s">
        <v>35</v>
      </c>
      <c r="E13" s="46" t="s">
        <v>36</v>
      </c>
      <c r="F13" s="47" t="s">
        <v>62</v>
      </c>
      <c r="G13" s="48"/>
      <c r="H13" s="45" t="s">
        <v>54</v>
      </c>
      <c r="I13" s="46" t="s">
        <v>63</v>
      </c>
      <c r="J13" s="1">
        <v>18174</v>
      </c>
      <c r="K13" s="1"/>
      <c r="L13" s="1">
        <v>16435.5</v>
      </c>
      <c r="M13" s="1"/>
      <c r="N13" s="1">
        <v>1676</v>
      </c>
      <c r="O13" s="1"/>
      <c r="P13" s="1"/>
      <c r="Q13" s="1"/>
      <c r="R13" s="1"/>
      <c r="S13" s="1"/>
      <c r="T13" s="1">
        <v>62.5</v>
      </c>
      <c r="U13" s="1"/>
      <c r="V13" s="1">
        <v>85754</v>
      </c>
      <c r="W13" s="70" t="s">
        <v>64</v>
      </c>
      <c r="X13" s="46" t="s">
        <v>57</v>
      </c>
      <c r="Y13" s="45" t="s">
        <v>65</v>
      </c>
      <c r="Z13" s="45" t="s">
        <v>43</v>
      </c>
      <c r="AA13" s="77"/>
    </row>
    <row r="14" s="19" customFormat="1" ht="271" customHeight="1" spans="1:27">
      <c r="A14" s="44">
        <v>5</v>
      </c>
      <c r="B14" s="45" t="s">
        <v>66</v>
      </c>
      <c r="C14" s="45" t="s">
        <v>67</v>
      </c>
      <c r="D14" s="45" t="s">
        <v>35</v>
      </c>
      <c r="E14" s="46" t="s">
        <v>36</v>
      </c>
      <c r="F14" s="47" t="s">
        <v>62</v>
      </c>
      <c r="G14" s="48"/>
      <c r="H14" s="45" t="s">
        <v>68</v>
      </c>
      <c r="I14" s="61" t="s">
        <v>69</v>
      </c>
      <c r="J14" s="1">
        <v>626.7</v>
      </c>
      <c r="K14" s="1">
        <v>0</v>
      </c>
      <c r="L14" s="1">
        <v>0</v>
      </c>
      <c r="M14" s="1"/>
      <c r="N14" s="1"/>
      <c r="O14" s="1"/>
      <c r="P14" s="1"/>
      <c r="Q14" s="1"/>
      <c r="R14" s="1">
        <v>626.7</v>
      </c>
      <c r="S14" s="1"/>
      <c r="T14" s="1"/>
      <c r="U14" s="1"/>
      <c r="V14" s="1">
        <v>85754</v>
      </c>
      <c r="W14" s="70" t="s">
        <v>70</v>
      </c>
      <c r="X14" s="46" t="s">
        <v>71</v>
      </c>
      <c r="Y14" s="45" t="s">
        <v>72</v>
      </c>
      <c r="Z14" s="45" t="s">
        <v>43</v>
      </c>
      <c r="AA14" s="77"/>
    </row>
    <row r="15" s="16" customFormat="1" ht="71" customHeight="1" spans="1:27">
      <c r="A15" s="36" t="s">
        <v>73</v>
      </c>
      <c r="B15" s="36"/>
      <c r="C15" s="36"/>
      <c r="D15" s="36"/>
      <c r="E15" s="36"/>
      <c r="F15" s="38"/>
      <c r="G15" s="39"/>
      <c r="H15" s="1"/>
      <c r="I15" s="46"/>
      <c r="J15" s="1">
        <f>K15+R15+S15+T15+U15</f>
        <v>9800</v>
      </c>
      <c r="K15" s="1">
        <v>9800</v>
      </c>
      <c r="L15" s="1">
        <v>9800</v>
      </c>
      <c r="M15" s="1">
        <v>0</v>
      </c>
      <c r="N15" s="1">
        <v>0</v>
      </c>
      <c r="O15" s="1"/>
      <c r="P15" s="1"/>
      <c r="Q15" s="1"/>
      <c r="R15" s="1">
        <v>0</v>
      </c>
      <c r="S15" s="1">
        <v>0</v>
      </c>
      <c r="T15" s="1">
        <v>0</v>
      </c>
      <c r="U15" s="1">
        <v>0</v>
      </c>
      <c r="V15" s="1"/>
      <c r="W15" s="73"/>
      <c r="X15" s="40"/>
      <c r="Y15" s="1"/>
      <c r="Z15" s="1"/>
      <c r="AA15" s="37"/>
    </row>
    <row r="16" s="19" customFormat="1" ht="249" customHeight="1" spans="1:27">
      <c r="A16" s="44">
        <v>6</v>
      </c>
      <c r="B16" s="45" t="s">
        <v>74</v>
      </c>
      <c r="C16" s="45" t="s">
        <v>75</v>
      </c>
      <c r="D16" s="45" t="s">
        <v>35</v>
      </c>
      <c r="E16" s="46" t="s">
        <v>36</v>
      </c>
      <c r="F16" s="47" t="s">
        <v>62</v>
      </c>
      <c r="G16" s="48"/>
      <c r="H16" s="45" t="s">
        <v>68</v>
      </c>
      <c r="I16" s="46" t="s">
        <v>76</v>
      </c>
      <c r="J16" s="1">
        <f t="shared" ref="J16:J21" si="3">K16+R16+S16+T16+U16</f>
        <v>3800</v>
      </c>
      <c r="K16" s="1">
        <v>3800</v>
      </c>
      <c r="L16" s="1">
        <v>3800</v>
      </c>
      <c r="M16" s="1"/>
      <c r="N16" s="1"/>
      <c r="O16" s="1"/>
      <c r="P16" s="1"/>
      <c r="Q16" s="1"/>
      <c r="R16" s="1"/>
      <c r="S16" s="1"/>
      <c r="T16" s="1"/>
      <c r="U16" s="1"/>
      <c r="V16" s="1">
        <v>85754</v>
      </c>
      <c r="W16" s="70" t="s">
        <v>77</v>
      </c>
      <c r="X16" s="46" t="s">
        <v>57</v>
      </c>
      <c r="Y16" s="45" t="s">
        <v>65</v>
      </c>
      <c r="Z16" s="45" t="s">
        <v>43</v>
      </c>
      <c r="AA16" s="77"/>
    </row>
    <row r="17" s="19" customFormat="1" ht="228" customHeight="1" spans="1:27">
      <c r="A17" s="44">
        <v>7</v>
      </c>
      <c r="B17" s="45" t="s">
        <v>78</v>
      </c>
      <c r="C17" s="45" t="s">
        <v>79</v>
      </c>
      <c r="D17" s="45" t="s">
        <v>80</v>
      </c>
      <c r="E17" s="46" t="s">
        <v>36</v>
      </c>
      <c r="F17" s="47" t="s">
        <v>62</v>
      </c>
      <c r="G17" s="48"/>
      <c r="H17" s="45" t="s">
        <v>81</v>
      </c>
      <c r="I17" s="61" t="s">
        <v>82</v>
      </c>
      <c r="J17" s="1">
        <f t="shared" si="3"/>
        <v>3000</v>
      </c>
      <c r="K17" s="1">
        <v>3000</v>
      </c>
      <c r="L17" s="1">
        <v>3000</v>
      </c>
      <c r="M17" s="1"/>
      <c r="N17" s="1"/>
      <c r="O17" s="1"/>
      <c r="P17" s="1"/>
      <c r="Q17" s="1"/>
      <c r="R17" s="1"/>
      <c r="S17" s="1"/>
      <c r="T17" s="1"/>
      <c r="U17" s="1"/>
      <c r="V17" s="1">
        <v>85754</v>
      </c>
      <c r="W17" s="70" t="s">
        <v>83</v>
      </c>
      <c r="X17" s="46" t="s">
        <v>57</v>
      </c>
      <c r="Y17" s="45" t="s">
        <v>65</v>
      </c>
      <c r="Z17" s="45" t="s">
        <v>43</v>
      </c>
      <c r="AA17" s="77"/>
    </row>
    <row r="18" s="19" customFormat="1" ht="249" customHeight="1" spans="1:27">
      <c r="A18" s="44">
        <v>8</v>
      </c>
      <c r="B18" s="45" t="s">
        <v>84</v>
      </c>
      <c r="C18" s="45" t="s">
        <v>85</v>
      </c>
      <c r="D18" s="45" t="s">
        <v>35</v>
      </c>
      <c r="E18" s="46" t="s">
        <v>36</v>
      </c>
      <c r="F18" s="47" t="s">
        <v>62</v>
      </c>
      <c r="G18" s="48"/>
      <c r="H18" s="45" t="s">
        <v>86</v>
      </c>
      <c r="I18" s="46" t="s">
        <v>87</v>
      </c>
      <c r="J18" s="1">
        <f t="shared" si="3"/>
        <v>1000</v>
      </c>
      <c r="K18" s="1">
        <v>1000</v>
      </c>
      <c r="L18" s="1">
        <v>1000</v>
      </c>
      <c r="M18" s="1"/>
      <c r="N18" s="1"/>
      <c r="O18" s="1"/>
      <c r="P18" s="1"/>
      <c r="Q18" s="1"/>
      <c r="R18" s="1"/>
      <c r="S18" s="1"/>
      <c r="T18" s="1"/>
      <c r="U18" s="37"/>
      <c r="V18" s="1">
        <v>10800</v>
      </c>
      <c r="W18" s="70" t="s">
        <v>88</v>
      </c>
      <c r="X18" s="46" t="s">
        <v>57</v>
      </c>
      <c r="Y18" s="45" t="s">
        <v>65</v>
      </c>
      <c r="Z18" s="45" t="s">
        <v>43</v>
      </c>
      <c r="AA18" s="77"/>
    </row>
    <row r="19" s="19" customFormat="1" ht="277" customHeight="1" spans="1:27">
      <c r="A19" s="44">
        <v>9</v>
      </c>
      <c r="B19" s="45" t="s">
        <v>89</v>
      </c>
      <c r="C19" s="45" t="s">
        <v>90</v>
      </c>
      <c r="D19" s="45" t="s">
        <v>35</v>
      </c>
      <c r="E19" s="46" t="s">
        <v>36</v>
      </c>
      <c r="F19" s="47" t="s">
        <v>62</v>
      </c>
      <c r="G19" s="48"/>
      <c r="H19" s="45" t="s">
        <v>91</v>
      </c>
      <c r="I19" s="46" t="s">
        <v>92</v>
      </c>
      <c r="J19" s="1">
        <f t="shared" si="3"/>
        <v>2000</v>
      </c>
      <c r="K19" s="1">
        <v>2000</v>
      </c>
      <c r="L19" s="1">
        <v>2000</v>
      </c>
      <c r="M19" s="1"/>
      <c r="N19" s="1"/>
      <c r="O19" s="1"/>
      <c r="P19" s="1"/>
      <c r="Q19" s="1"/>
      <c r="R19" s="1"/>
      <c r="S19" s="1"/>
      <c r="T19" s="1"/>
      <c r="U19" s="37"/>
      <c r="V19" s="1">
        <v>8000</v>
      </c>
      <c r="W19" s="70" t="s">
        <v>93</v>
      </c>
      <c r="X19" s="46" t="s">
        <v>57</v>
      </c>
      <c r="Y19" s="45" t="s">
        <v>65</v>
      </c>
      <c r="Z19" s="45" t="s">
        <v>43</v>
      </c>
      <c r="AA19" s="77"/>
    </row>
    <row r="20" s="17" customFormat="1" ht="38" customHeight="1" spans="1:27">
      <c r="A20" s="36" t="s">
        <v>94</v>
      </c>
      <c r="B20" s="36"/>
      <c r="C20" s="36"/>
      <c r="D20" s="36"/>
      <c r="E20" s="36"/>
      <c r="F20" s="38"/>
      <c r="G20" s="39"/>
      <c r="H20" s="45"/>
      <c r="I20" s="46"/>
      <c r="J20" s="1">
        <f t="shared" si="3"/>
        <v>60</v>
      </c>
      <c r="K20" s="1">
        <v>60</v>
      </c>
      <c r="L20" s="1">
        <v>60</v>
      </c>
      <c r="M20" s="1">
        <v>0</v>
      </c>
      <c r="N20" s="1">
        <v>0</v>
      </c>
      <c r="O20" s="1"/>
      <c r="P20" s="1"/>
      <c r="Q20" s="1"/>
      <c r="R20" s="1">
        <v>0</v>
      </c>
      <c r="S20" s="1">
        <v>0</v>
      </c>
      <c r="T20" s="1">
        <v>0</v>
      </c>
      <c r="U20" s="1">
        <v>0</v>
      </c>
      <c r="V20" s="1"/>
      <c r="W20" s="70"/>
      <c r="X20" s="46"/>
      <c r="Y20" s="45"/>
      <c r="Z20" s="45"/>
      <c r="AA20" s="77"/>
    </row>
    <row r="21" s="17" customFormat="1" ht="286" customHeight="1" spans="1:27">
      <c r="A21" s="44">
        <v>10</v>
      </c>
      <c r="B21" s="45" t="s">
        <v>95</v>
      </c>
      <c r="C21" s="45" t="s">
        <v>96</v>
      </c>
      <c r="D21" s="45" t="s">
        <v>35</v>
      </c>
      <c r="E21" s="46" t="s">
        <v>36</v>
      </c>
      <c r="F21" s="57" t="s">
        <v>97</v>
      </c>
      <c r="G21" s="58"/>
      <c r="H21" s="45" t="s">
        <v>98</v>
      </c>
      <c r="I21" s="46" t="s">
        <v>99</v>
      </c>
      <c r="J21" s="1">
        <f t="shared" si="3"/>
        <v>60</v>
      </c>
      <c r="K21" s="1">
        <v>60</v>
      </c>
      <c r="L21" s="1">
        <v>60</v>
      </c>
      <c r="M21" s="1"/>
      <c r="N21" s="1"/>
      <c r="O21" s="1"/>
      <c r="P21" s="1"/>
      <c r="Q21" s="1"/>
      <c r="R21" s="1"/>
      <c r="S21" s="1"/>
      <c r="T21" s="1"/>
      <c r="U21" s="1"/>
      <c r="V21" s="1">
        <v>85652</v>
      </c>
      <c r="W21" s="70" t="s">
        <v>100</v>
      </c>
      <c r="X21" s="46" t="s">
        <v>101</v>
      </c>
      <c r="Y21" s="45" t="s">
        <v>102</v>
      </c>
      <c r="Z21" s="45" t="s">
        <v>103</v>
      </c>
      <c r="AA21" s="77"/>
    </row>
    <row r="22" s="16" customFormat="1" ht="52" customHeight="1" spans="1:27">
      <c r="A22" s="36" t="s">
        <v>104</v>
      </c>
      <c r="B22" s="1" t="s">
        <v>105</v>
      </c>
      <c r="C22" s="1"/>
      <c r="D22" s="1"/>
      <c r="E22" s="1"/>
      <c r="F22" s="41"/>
      <c r="G22" s="42"/>
      <c r="H22" s="1"/>
      <c r="I22" s="46"/>
      <c r="J22" s="1">
        <f>J23+J24+J25</f>
        <v>1185.95</v>
      </c>
      <c r="K22" s="1">
        <v>867.6</v>
      </c>
      <c r="L22" s="1">
        <v>867.6</v>
      </c>
      <c r="M22" s="1">
        <v>0</v>
      </c>
      <c r="N22" s="1">
        <v>0</v>
      </c>
      <c r="O22" s="1"/>
      <c r="P22" s="1"/>
      <c r="Q22" s="1"/>
      <c r="R22" s="1">
        <v>318.35</v>
      </c>
      <c r="S22" s="1">
        <v>0</v>
      </c>
      <c r="T22" s="1">
        <v>0</v>
      </c>
      <c r="U22" s="1">
        <v>0</v>
      </c>
      <c r="V22" s="1"/>
      <c r="W22" s="73"/>
      <c r="X22" s="40"/>
      <c r="Y22" s="1"/>
      <c r="Z22" s="1"/>
      <c r="AA22" s="37"/>
    </row>
    <row r="23" s="16" customFormat="1" ht="259" customHeight="1" spans="1:27">
      <c r="A23" s="44">
        <v>11</v>
      </c>
      <c r="B23" s="45" t="s">
        <v>106</v>
      </c>
      <c r="C23" s="45" t="s">
        <v>107</v>
      </c>
      <c r="D23" s="45" t="s">
        <v>108</v>
      </c>
      <c r="E23" s="45" t="s">
        <v>36</v>
      </c>
      <c r="F23" s="57" t="s">
        <v>109</v>
      </c>
      <c r="G23" s="58"/>
      <c r="H23" s="45" t="s">
        <v>110</v>
      </c>
      <c r="I23" s="46" t="s">
        <v>111</v>
      </c>
      <c r="J23" s="1">
        <v>104.35</v>
      </c>
      <c r="K23" s="1">
        <v>0</v>
      </c>
      <c r="L23" s="1">
        <v>0</v>
      </c>
      <c r="M23" s="1"/>
      <c r="N23" s="1"/>
      <c r="O23" s="1"/>
      <c r="P23" s="1"/>
      <c r="Q23" s="1"/>
      <c r="R23" s="1">
        <v>104.35</v>
      </c>
      <c r="S23" s="1"/>
      <c r="T23" s="1"/>
      <c r="U23" s="1"/>
      <c r="V23" s="1">
        <v>1508</v>
      </c>
      <c r="W23" s="70" t="s">
        <v>112</v>
      </c>
      <c r="X23" s="46" t="s">
        <v>113</v>
      </c>
      <c r="Y23" s="45" t="s">
        <v>42</v>
      </c>
      <c r="Z23" s="45" t="s">
        <v>114</v>
      </c>
      <c r="AA23" s="37"/>
    </row>
    <row r="24" s="16" customFormat="1" ht="271" customHeight="1" spans="1:27">
      <c r="A24" s="44">
        <v>12</v>
      </c>
      <c r="B24" s="45" t="s">
        <v>115</v>
      </c>
      <c r="C24" s="45" t="s">
        <v>116</v>
      </c>
      <c r="D24" s="45" t="s">
        <v>108</v>
      </c>
      <c r="E24" s="45" t="s">
        <v>36</v>
      </c>
      <c r="F24" s="57" t="s">
        <v>97</v>
      </c>
      <c r="G24" s="58"/>
      <c r="H24" s="45" t="s">
        <v>117</v>
      </c>
      <c r="I24" s="46" t="s">
        <v>118</v>
      </c>
      <c r="J24" s="1">
        <v>214</v>
      </c>
      <c r="K24" s="1">
        <v>0</v>
      </c>
      <c r="L24" s="1">
        <v>0</v>
      </c>
      <c r="M24" s="1"/>
      <c r="N24" s="1"/>
      <c r="O24" s="1"/>
      <c r="P24" s="1"/>
      <c r="Q24" s="1"/>
      <c r="R24" s="1">
        <v>214</v>
      </c>
      <c r="S24" s="1"/>
      <c r="T24" s="1"/>
      <c r="U24" s="1"/>
      <c r="V24" s="1">
        <v>2826</v>
      </c>
      <c r="W24" s="70" t="s">
        <v>119</v>
      </c>
      <c r="X24" s="46" t="s">
        <v>120</v>
      </c>
      <c r="Y24" s="45" t="s">
        <v>121</v>
      </c>
      <c r="Z24" s="45" t="s">
        <v>122</v>
      </c>
      <c r="AA24" s="37"/>
    </row>
    <row r="25" s="19" customFormat="1" ht="369" customHeight="1" spans="1:27">
      <c r="A25" s="44">
        <v>13</v>
      </c>
      <c r="B25" s="45" t="s">
        <v>123</v>
      </c>
      <c r="C25" s="45" t="s">
        <v>124</v>
      </c>
      <c r="D25" s="45" t="s">
        <v>108</v>
      </c>
      <c r="E25" s="46" t="s">
        <v>36</v>
      </c>
      <c r="F25" s="47" t="s">
        <v>125</v>
      </c>
      <c r="G25" s="48"/>
      <c r="H25" s="45" t="s">
        <v>126</v>
      </c>
      <c r="I25" s="61" t="s">
        <v>127</v>
      </c>
      <c r="J25" s="1">
        <v>867.6</v>
      </c>
      <c r="K25" s="1">
        <v>867.6</v>
      </c>
      <c r="L25" s="1">
        <v>867.6</v>
      </c>
      <c r="M25" s="1"/>
      <c r="N25" s="1"/>
      <c r="O25" s="1"/>
      <c r="P25" s="1"/>
      <c r="Q25" s="1"/>
      <c r="R25" s="1"/>
      <c r="S25" s="1"/>
      <c r="T25" s="1"/>
      <c r="U25" s="1"/>
      <c r="V25" s="1">
        <v>723</v>
      </c>
      <c r="W25" s="70" t="s">
        <v>128</v>
      </c>
      <c r="X25" s="46" t="s">
        <v>129</v>
      </c>
      <c r="Y25" s="45" t="s">
        <v>130</v>
      </c>
      <c r="Z25" s="45" t="s">
        <v>131</v>
      </c>
      <c r="AA25" s="77"/>
    </row>
    <row r="26" s="16" customFormat="1" ht="49" customHeight="1" spans="1:27">
      <c r="A26" s="36" t="s">
        <v>132</v>
      </c>
      <c r="B26" s="1" t="s">
        <v>133</v>
      </c>
      <c r="C26" s="1"/>
      <c r="D26" s="1"/>
      <c r="E26" s="1"/>
      <c r="F26" s="41"/>
      <c r="G26" s="42"/>
      <c r="H26" s="1"/>
      <c r="I26" s="46"/>
      <c r="J26" s="1">
        <v>4194</v>
      </c>
      <c r="K26" s="1">
        <v>4194</v>
      </c>
      <c r="L26" s="1">
        <v>2000</v>
      </c>
      <c r="M26" s="1">
        <f>-M27+M28+M29+M30+M31+M32+M33</f>
        <v>2194</v>
      </c>
      <c r="N26" s="1">
        <v>0</v>
      </c>
      <c r="O26" s="1"/>
      <c r="P26" s="1"/>
      <c r="Q26" s="1"/>
      <c r="R26" s="1">
        <v>0</v>
      </c>
      <c r="S26" s="1">
        <v>0</v>
      </c>
      <c r="T26" s="1">
        <v>0</v>
      </c>
      <c r="U26" s="1">
        <v>0</v>
      </c>
      <c r="V26" s="1"/>
      <c r="W26" s="73"/>
      <c r="X26" s="40"/>
      <c r="Y26" s="1"/>
      <c r="Z26" s="1"/>
      <c r="AA26" s="37"/>
    </row>
    <row r="27" s="18" customFormat="1" ht="155" customHeight="1" spans="1:27">
      <c r="A27" s="44">
        <v>14</v>
      </c>
      <c r="B27" s="45" t="s">
        <v>134</v>
      </c>
      <c r="C27" s="45" t="s">
        <v>135</v>
      </c>
      <c r="D27" s="45" t="s">
        <v>136</v>
      </c>
      <c r="E27" s="46" t="s">
        <v>36</v>
      </c>
      <c r="F27" s="47" t="s">
        <v>97</v>
      </c>
      <c r="G27" s="48"/>
      <c r="H27" s="45" t="s">
        <v>137</v>
      </c>
      <c r="I27" s="46" t="s">
        <v>138</v>
      </c>
      <c r="J27" s="1">
        <v>1000</v>
      </c>
      <c r="K27" s="1">
        <v>1000</v>
      </c>
      <c r="L27" s="1">
        <v>1000</v>
      </c>
      <c r="M27" s="36"/>
      <c r="N27" s="36"/>
      <c r="O27" s="36"/>
      <c r="P27" s="36"/>
      <c r="Q27" s="36"/>
      <c r="R27" s="1"/>
      <c r="S27" s="1"/>
      <c r="T27" s="1"/>
      <c r="U27" s="1"/>
      <c r="V27" s="1">
        <v>1205</v>
      </c>
      <c r="W27" s="70" t="s">
        <v>139</v>
      </c>
      <c r="X27" s="46" t="s">
        <v>140</v>
      </c>
      <c r="Y27" s="45" t="s">
        <v>141</v>
      </c>
      <c r="Z27" s="45" t="s">
        <v>142</v>
      </c>
      <c r="AA27" s="37"/>
    </row>
    <row r="28" s="18" customFormat="1" ht="158" customHeight="1" spans="1:27">
      <c r="A28" s="44">
        <v>15</v>
      </c>
      <c r="B28" s="45" t="s">
        <v>143</v>
      </c>
      <c r="C28" s="45" t="s">
        <v>144</v>
      </c>
      <c r="D28" s="45" t="s">
        <v>136</v>
      </c>
      <c r="E28" s="46" t="s">
        <v>36</v>
      </c>
      <c r="F28" s="47" t="s">
        <v>97</v>
      </c>
      <c r="G28" s="48"/>
      <c r="H28" s="45" t="s">
        <v>145</v>
      </c>
      <c r="I28" s="46" t="s">
        <v>146</v>
      </c>
      <c r="J28" s="1">
        <v>1000</v>
      </c>
      <c r="K28" s="1">
        <v>1000</v>
      </c>
      <c r="L28" s="1">
        <v>1000</v>
      </c>
      <c r="M28" s="1"/>
      <c r="N28" s="1"/>
      <c r="O28" s="1"/>
      <c r="P28" s="1"/>
      <c r="Q28" s="1"/>
      <c r="R28" s="1"/>
      <c r="S28" s="1"/>
      <c r="T28" s="1"/>
      <c r="U28" s="1"/>
      <c r="V28" s="1">
        <v>890</v>
      </c>
      <c r="W28" s="70" t="s">
        <v>139</v>
      </c>
      <c r="X28" s="46" t="s">
        <v>140</v>
      </c>
      <c r="Y28" s="45" t="s">
        <v>141</v>
      </c>
      <c r="Z28" s="45" t="s">
        <v>147</v>
      </c>
      <c r="AA28" s="37"/>
    </row>
    <row r="29" s="19" customFormat="1" ht="196" customHeight="1" spans="1:27">
      <c r="A29" s="44">
        <v>16</v>
      </c>
      <c r="B29" s="45" t="s">
        <v>148</v>
      </c>
      <c r="C29" s="45" t="s">
        <v>149</v>
      </c>
      <c r="D29" s="45" t="s">
        <v>136</v>
      </c>
      <c r="E29" s="46" t="s">
        <v>36</v>
      </c>
      <c r="F29" s="47" t="s">
        <v>97</v>
      </c>
      <c r="G29" s="48"/>
      <c r="H29" s="45" t="s">
        <v>150</v>
      </c>
      <c r="I29" s="61" t="s">
        <v>151</v>
      </c>
      <c r="J29" s="1">
        <v>230</v>
      </c>
      <c r="K29" s="1">
        <v>230</v>
      </c>
      <c r="L29" s="1">
        <v>0</v>
      </c>
      <c r="M29" s="1">
        <v>230</v>
      </c>
      <c r="N29" s="1"/>
      <c r="O29" s="1"/>
      <c r="P29" s="1"/>
      <c r="Q29" s="1"/>
      <c r="R29" s="1"/>
      <c r="S29" s="1"/>
      <c r="T29" s="1"/>
      <c r="U29" s="1"/>
      <c r="V29" s="1">
        <v>358</v>
      </c>
      <c r="W29" s="70" t="s">
        <v>152</v>
      </c>
      <c r="X29" s="46" t="s">
        <v>153</v>
      </c>
      <c r="Y29" s="45" t="s">
        <v>154</v>
      </c>
      <c r="Z29" s="45" t="s">
        <v>155</v>
      </c>
      <c r="AA29" s="77"/>
    </row>
    <row r="30" s="19" customFormat="1" ht="204" customHeight="1" spans="1:27">
      <c r="A30" s="44">
        <v>17</v>
      </c>
      <c r="B30" s="45" t="s">
        <v>156</v>
      </c>
      <c r="C30" s="45" t="s">
        <v>157</v>
      </c>
      <c r="D30" s="45" t="s">
        <v>136</v>
      </c>
      <c r="E30" s="46" t="s">
        <v>36</v>
      </c>
      <c r="F30" s="47" t="s">
        <v>97</v>
      </c>
      <c r="G30" s="48"/>
      <c r="H30" s="45" t="s">
        <v>158</v>
      </c>
      <c r="I30" s="61" t="s">
        <v>159</v>
      </c>
      <c r="J30" s="1">
        <v>118</v>
      </c>
      <c r="K30" s="1">
        <v>118</v>
      </c>
      <c r="L30" s="1">
        <v>0</v>
      </c>
      <c r="M30" s="1">
        <v>118</v>
      </c>
      <c r="N30" s="1"/>
      <c r="O30" s="1"/>
      <c r="P30" s="1"/>
      <c r="Q30" s="1"/>
      <c r="R30" s="1"/>
      <c r="S30" s="1"/>
      <c r="T30" s="1"/>
      <c r="U30" s="1"/>
      <c r="V30" s="1">
        <v>205</v>
      </c>
      <c r="W30" s="70" t="s">
        <v>160</v>
      </c>
      <c r="X30" s="46" t="s">
        <v>153</v>
      </c>
      <c r="Y30" s="45" t="s">
        <v>154</v>
      </c>
      <c r="Z30" s="45" t="s">
        <v>155</v>
      </c>
      <c r="AA30" s="77"/>
    </row>
    <row r="31" s="19" customFormat="1" ht="187" customHeight="1" spans="1:27">
      <c r="A31" s="44">
        <v>18</v>
      </c>
      <c r="B31" s="45" t="s">
        <v>161</v>
      </c>
      <c r="C31" s="45" t="s">
        <v>162</v>
      </c>
      <c r="D31" s="45" t="s">
        <v>136</v>
      </c>
      <c r="E31" s="46" t="s">
        <v>36</v>
      </c>
      <c r="F31" s="57" t="s">
        <v>97</v>
      </c>
      <c r="G31" s="58"/>
      <c r="H31" s="45" t="s">
        <v>163</v>
      </c>
      <c r="I31" s="61" t="s">
        <v>164</v>
      </c>
      <c r="J31" s="1">
        <v>546</v>
      </c>
      <c r="K31" s="1">
        <v>546</v>
      </c>
      <c r="L31" s="1">
        <v>0</v>
      </c>
      <c r="M31" s="1">
        <v>546</v>
      </c>
      <c r="N31" s="1"/>
      <c r="O31" s="1"/>
      <c r="P31" s="1"/>
      <c r="Q31" s="1"/>
      <c r="R31" s="1"/>
      <c r="S31" s="1"/>
      <c r="T31" s="1"/>
      <c r="U31" s="1"/>
      <c r="V31" s="1">
        <v>3021</v>
      </c>
      <c r="W31" s="70" t="s">
        <v>165</v>
      </c>
      <c r="X31" s="46" t="s">
        <v>166</v>
      </c>
      <c r="Y31" s="45" t="s">
        <v>167</v>
      </c>
      <c r="Z31" s="45" t="s">
        <v>168</v>
      </c>
      <c r="AA31" s="77"/>
    </row>
    <row r="32" s="19" customFormat="1" ht="187" customHeight="1" spans="1:27">
      <c r="A32" s="44">
        <v>19</v>
      </c>
      <c r="B32" s="45" t="s">
        <v>169</v>
      </c>
      <c r="C32" s="45" t="s">
        <v>170</v>
      </c>
      <c r="D32" s="45" t="s">
        <v>136</v>
      </c>
      <c r="E32" s="46" t="s">
        <v>36</v>
      </c>
      <c r="F32" s="57" t="s">
        <v>97</v>
      </c>
      <c r="G32" s="58"/>
      <c r="H32" s="45" t="s">
        <v>171</v>
      </c>
      <c r="I32" s="61" t="s">
        <v>172</v>
      </c>
      <c r="J32" s="1">
        <v>800</v>
      </c>
      <c r="K32" s="1">
        <v>800</v>
      </c>
      <c r="L32" s="1">
        <v>0</v>
      </c>
      <c r="M32" s="1">
        <v>800</v>
      </c>
      <c r="N32" s="1"/>
      <c r="O32" s="1"/>
      <c r="P32" s="1"/>
      <c r="Q32" s="1"/>
      <c r="R32" s="1"/>
      <c r="S32" s="1"/>
      <c r="T32" s="1"/>
      <c r="U32" s="1"/>
      <c r="V32" s="1" t="s">
        <v>173</v>
      </c>
      <c r="W32" s="70" t="s">
        <v>174</v>
      </c>
      <c r="X32" s="46" t="s">
        <v>175</v>
      </c>
      <c r="Y32" s="45" t="s">
        <v>141</v>
      </c>
      <c r="Z32" s="45" t="s">
        <v>176</v>
      </c>
      <c r="AA32" s="77"/>
    </row>
    <row r="33" s="19" customFormat="1" ht="163" customHeight="1" spans="1:27">
      <c r="A33" s="44">
        <v>20</v>
      </c>
      <c r="B33" s="45" t="s">
        <v>177</v>
      </c>
      <c r="C33" s="45" t="s">
        <v>178</v>
      </c>
      <c r="D33" s="45" t="s">
        <v>136</v>
      </c>
      <c r="E33" s="46" t="s">
        <v>36</v>
      </c>
      <c r="F33" s="57" t="s">
        <v>97</v>
      </c>
      <c r="G33" s="58"/>
      <c r="H33" s="45" t="s">
        <v>179</v>
      </c>
      <c r="I33" s="61" t="s">
        <v>180</v>
      </c>
      <c r="J33" s="1">
        <v>500</v>
      </c>
      <c r="K33" s="1">
        <v>500</v>
      </c>
      <c r="L33" s="1">
        <v>0</v>
      </c>
      <c r="M33" s="1">
        <v>500</v>
      </c>
      <c r="N33" s="1"/>
      <c r="O33" s="1"/>
      <c r="P33" s="1"/>
      <c r="Q33" s="1"/>
      <c r="R33" s="1"/>
      <c r="S33" s="1"/>
      <c r="T33" s="1"/>
      <c r="U33" s="1"/>
      <c r="V33" s="74">
        <v>3250</v>
      </c>
      <c r="W33" s="70" t="s">
        <v>181</v>
      </c>
      <c r="X33" s="46" t="s">
        <v>175</v>
      </c>
      <c r="Y33" s="45" t="s">
        <v>182</v>
      </c>
      <c r="Z33" s="45" t="s">
        <v>183</v>
      </c>
      <c r="AA33" s="77"/>
    </row>
    <row r="34" s="16" customFormat="1" ht="44" customHeight="1" spans="1:27">
      <c r="A34" s="36" t="s">
        <v>184</v>
      </c>
      <c r="B34" s="1" t="s">
        <v>185</v>
      </c>
      <c r="C34" s="1"/>
      <c r="D34" s="1"/>
      <c r="E34" s="1"/>
      <c r="F34" s="41"/>
      <c r="G34" s="42"/>
      <c r="H34" s="1"/>
      <c r="I34" s="46"/>
      <c r="J34" s="1">
        <v>940.5</v>
      </c>
      <c r="K34" s="1">
        <v>940.5</v>
      </c>
      <c r="L34" s="1">
        <v>940.5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73"/>
      <c r="X34" s="40"/>
      <c r="Y34" s="1"/>
      <c r="Z34" s="1"/>
      <c r="AA34" s="37"/>
    </row>
    <row r="35" s="19" customFormat="1" ht="287" customHeight="1" spans="1:27">
      <c r="A35" s="44">
        <v>21</v>
      </c>
      <c r="B35" s="45" t="s">
        <v>186</v>
      </c>
      <c r="C35" s="45" t="s">
        <v>187</v>
      </c>
      <c r="D35" s="45" t="s">
        <v>188</v>
      </c>
      <c r="E35" s="46" t="s">
        <v>36</v>
      </c>
      <c r="F35" s="47" t="s">
        <v>97</v>
      </c>
      <c r="G35" s="48"/>
      <c r="H35" s="45" t="s">
        <v>98</v>
      </c>
      <c r="I35" s="46" t="s">
        <v>189</v>
      </c>
      <c r="J35" s="1">
        <v>940.5</v>
      </c>
      <c r="K35" s="1">
        <v>940.5</v>
      </c>
      <c r="L35" s="1">
        <v>940.5</v>
      </c>
      <c r="M35" s="1"/>
      <c r="N35" s="1"/>
      <c r="O35" s="1"/>
      <c r="P35" s="1"/>
      <c r="Q35" s="1"/>
      <c r="R35" s="1"/>
      <c r="S35" s="1"/>
      <c r="T35" s="1"/>
      <c r="U35" s="1"/>
      <c r="V35" s="1">
        <v>3135</v>
      </c>
      <c r="W35" s="70" t="s">
        <v>190</v>
      </c>
      <c r="X35" s="46" t="s">
        <v>191</v>
      </c>
      <c r="Y35" s="45" t="s">
        <v>192</v>
      </c>
      <c r="Z35" s="45" t="s">
        <v>193</v>
      </c>
      <c r="AA35" s="77"/>
    </row>
  </sheetData>
  <mergeCells count="86">
    <mergeCell ref="A1:Z1"/>
    <mergeCell ref="K2:U2"/>
    <mergeCell ref="K3:Q3"/>
    <mergeCell ref="A5:E5"/>
    <mergeCell ref="F5:G5"/>
    <mergeCell ref="B6:E6"/>
    <mergeCell ref="F6:G6"/>
    <mergeCell ref="A7:E7"/>
    <mergeCell ref="F7:G7"/>
    <mergeCell ref="F8:G8"/>
    <mergeCell ref="F9:G9"/>
    <mergeCell ref="A10:E10"/>
    <mergeCell ref="F10:G10"/>
    <mergeCell ref="F13:G13"/>
    <mergeCell ref="F14:G14"/>
    <mergeCell ref="A15:E15"/>
    <mergeCell ref="F15:G15"/>
    <mergeCell ref="F16:G16"/>
    <mergeCell ref="F17:G17"/>
    <mergeCell ref="F18:G18"/>
    <mergeCell ref="F19:G19"/>
    <mergeCell ref="A20:E20"/>
    <mergeCell ref="F20:G20"/>
    <mergeCell ref="F21:G21"/>
    <mergeCell ref="B22:E22"/>
    <mergeCell ref="F22:G22"/>
    <mergeCell ref="F23:G23"/>
    <mergeCell ref="F24:G24"/>
    <mergeCell ref="F25:G25"/>
    <mergeCell ref="B26:E26"/>
    <mergeCell ref="F26:G26"/>
    <mergeCell ref="F27:G27"/>
    <mergeCell ref="F28:G28"/>
    <mergeCell ref="F29:G29"/>
    <mergeCell ref="F30:G30"/>
    <mergeCell ref="F31:G31"/>
    <mergeCell ref="F32:G32"/>
    <mergeCell ref="F33:G33"/>
    <mergeCell ref="B34:E34"/>
    <mergeCell ref="F34:G34"/>
    <mergeCell ref="F35:G35"/>
    <mergeCell ref="A2:A4"/>
    <mergeCell ref="A11:A12"/>
    <mergeCell ref="B2:B4"/>
    <mergeCell ref="B11:B12"/>
    <mergeCell ref="C2:C4"/>
    <mergeCell ref="C11:C12"/>
    <mergeCell ref="D2:D4"/>
    <mergeCell ref="D11:D12"/>
    <mergeCell ref="E2:E4"/>
    <mergeCell ref="E11:E12"/>
    <mergeCell ref="H2:H4"/>
    <mergeCell ref="H11:H12"/>
    <mergeCell ref="I2:I4"/>
    <mergeCell ref="I11:I12"/>
    <mergeCell ref="J2:J4"/>
    <mergeCell ref="J11:J12"/>
    <mergeCell ref="K11:K12"/>
    <mergeCell ref="L11:L12"/>
    <mergeCell ref="M11:M12"/>
    <mergeCell ref="N11:N12"/>
    <mergeCell ref="O11:O12"/>
    <mergeCell ref="P11:P12"/>
    <mergeCell ref="Q11:Q12"/>
    <mergeCell ref="R3:R4"/>
    <mergeCell ref="R11:R12"/>
    <mergeCell ref="S3:S4"/>
    <mergeCell ref="S11:S12"/>
    <mergeCell ref="T3:T4"/>
    <mergeCell ref="T11:T12"/>
    <mergeCell ref="U3:U4"/>
    <mergeCell ref="U11:U12"/>
    <mergeCell ref="V2:V4"/>
    <mergeCell ref="V11:V12"/>
    <mergeCell ref="W2:W4"/>
    <mergeCell ref="W11:W12"/>
    <mergeCell ref="X2:X4"/>
    <mergeCell ref="X11:X12"/>
    <mergeCell ref="Y2:Y4"/>
    <mergeCell ref="Y11:Y12"/>
    <mergeCell ref="Z2:Z4"/>
    <mergeCell ref="Z11:Z12"/>
    <mergeCell ref="AA2:AA4"/>
    <mergeCell ref="AA11:AA12"/>
    <mergeCell ref="F2:G4"/>
    <mergeCell ref="F11:G12"/>
  </mergeCells>
  <pageMargins left="0.432638888888889" right="0.275" top="0.275" bottom="0.236111111111111" header="0.236111111111111" footer="0.156944444444444"/>
  <pageSetup paperSize="8" scale="50" fitToHeight="0" orientation="landscape" horizontalDpi="600"/>
  <headerFooter>
    <oddFooter>&amp;C第 &amp;P 页，共 &amp;N 页</oddFooter>
  </headerFooter>
  <rowBreaks count="1" manualBreakCount="1">
    <brk id="19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5" sqref="C5"/>
    </sheetView>
  </sheetViews>
  <sheetFormatPr defaultColWidth="8.89166666666667" defaultRowHeight="50" customHeight="1" outlineLevelCol="6"/>
  <cols>
    <col min="1" max="1" width="5.375" style="5" customWidth="1"/>
    <col min="2" max="2" width="12.225" style="5" customWidth="1"/>
    <col min="3" max="3" width="33.125" style="5" customWidth="1"/>
    <col min="4" max="4" width="25" style="5" customWidth="1"/>
    <col min="5" max="5" width="15.875" style="5" customWidth="1"/>
    <col min="6" max="6" width="14.6666666666667" style="5" customWidth="1"/>
    <col min="7" max="7" width="10.5583333333333" style="5"/>
    <col min="8" max="16384" width="8.89166666666667" style="5"/>
  </cols>
  <sheetData>
    <row r="1" s="4" customFormat="1" customHeight="1" spans="1:7">
      <c r="A1" s="6" t="s">
        <v>194</v>
      </c>
      <c r="B1" s="6"/>
      <c r="C1" s="6"/>
      <c r="D1" s="6"/>
      <c r="E1" s="6"/>
      <c r="F1" s="6"/>
      <c r="G1" s="6"/>
    </row>
    <row r="2" s="4" customFormat="1" ht="6" customHeight="1" spans="1:7">
      <c r="A2" s="6"/>
      <c r="B2" s="6"/>
      <c r="C2" s="6"/>
      <c r="D2" s="6"/>
      <c r="E2" s="6"/>
      <c r="F2" s="6"/>
      <c r="G2" s="6"/>
    </row>
    <row r="3" s="4" customFormat="1" ht="8" customHeight="1" spans="1:7">
      <c r="A3" s="6"/>
      <c r="B3" s="6"/>
      <c r="C3" s="6"/>
      <c r="D3" s="6"/>
      <c r="E3" s="6"/>
      <c r="F3" s="6"/>
      <c r="G3" s="6"/>
    </row>
    <row r="4" s="4" customFormat="1" customHeight="1" spans="1:7">
      <c r="A4" s="7" t="s">
        <v>1</v>
      </c>
      <c r="B4" s="7" t="s">
        <v>195</v>
      </c>
      <c r="C4" s="7" t="s">
        <v>196</v>
      </c>
      <c r="D4" s="7" t="s">
        <v>197</v>
      </c>
      <c r="E4" s="8" t="s">
        <v>198</v>
      </c>
      <c r="F4" s="8" t="s">
        <v>199</v>
      </c>
      <c r="G4" s="7" t="s">
        <v>16</v>
      </c>
    </row>
    <row r="5" s="4" customFormat="1" customHeight="1" spans="1:7">
      <c r="A5" s="9" t="s">
        <v>200</v>
      </c>
      <c r="B5" s="10"/>
      <c r="C5" s="7"/>
      <c r="D5" s="7"/>
      <c r="E5" s="8">
        <f>SUM(E6:E14)</f>
        <v>5816.46</v>
      </c>
      <c r="F5" s="8">
        <f>SUM(F6:F14)</f>
        <v>1609.9</v>
      </c>
      <c r="G5" s="7"/>
    </row>
    <row r="6" s="4" customFormat="1" customHeight="1" spans="1:7">
      <c r="A6" s="11">
        <v>1</v>
      </c>
      <c r="B6" s="11" t="s">
        <v>201</v>
      </c>
      <c r="C6" s="12" t="s">
        <v>202</v>
      </c>
      <c r="D6" s="11" t="s">
        <v>203</v>
      </c>
      <c r="E6" s="11">
        <v>409</v>
      </c>
      <c r="F6" s="12">
        <v>409</v>
      </c>
      <c r="G6" s="11"/>
    </row>
    <row r="7" s="4" customFormat="1" customHeight="1" spans="1:7">
      <c r="A7" s="11">
        <v>2</v>
      </c>
      <c r="B7" s="11" t="s">
        <v>201</v>
      </c>
      <c r="C7" s="12" t="s">
        <v>204</v>
      </c>
      <c r="D7" s="11" t="s">
        <v>205</v>
      </c>
      <c r="E7" s="13">
        <v>1045.44</v>
      </c>
      <c r="F7" s="11">
        <v>0</v>
      </c>
      <c r="G7" s="11"/>
    </row>
    <row r="8" s="4" customFormat="1" customHeight="1" spans="1:7">
      <c r="A8" s="11">
        <v>3</v>
      </c>
      <c r="B8" s="11" t="s">
        <v>201</v>
      </c>
      <c r="C8" s="12" t="s">
        <v>206</v>
      </c>
      <c r="D8" s="11" t="s">
        <v>207</v>
      </c>
      <c r="E8" s="13">
        <v>291.12</v>
      </c>
      <c r="F8" s="13">
        <v>0</v>
      </c>
      <c r="G8" s="13"/>
    </row>
    <row r="9" s="5" customFormat="1" customHeight="1" spans="1:7">
      <c r="A9" s="11">
        <v>4</v>
      </c>
      <c r="B9" s="11" t="s">
        <v>201</v>
      </c>
      <c r="C9" s="12" t="s">
        <v>208</v>
      </c>
      <c r="D9" s="11" t="s">
        <v>209</v>
      </c>
      <c r="E9" s="11">
        <v>555.61</v>
      </c>
      <c r="F9" s="11">
        <v>555.61</v>
      </c>
      <c r="G9" s="11"/>
    </row>
    <row r="10" s="5" customFormat="1" customHeight="1" spans="1:7">
      <c r="A10" s="11">
        <v>5</v>
      </c>
      <c r="B10" s="11" t="s">
        <v>201</v>
      </c>
      <c r="C10" s="12" t="s">
        <v>210</v>
      </c>
      <c r="D10" s="11" t="s">
        <v>211</v>
      </c>
      <c r="E10" s="13">
        <v>1810</v>
      </c>
      <c r="F10" s="11">
        <v>0</v>
      </c>
      <c r="G10" s="11"/>
    </row>
    <row r="11" s="5" customFormat="1" customHeight="1" spans="1:7">
      <c r="A11" s="11">
        <v>7</v>
      </c>
      <c r="B11" s="11" t="s">
        <v>201</v>
      </c>
      <c r="C11" s="12" t="s">
        <v>212</v>
      </c>
      <c r="D11" s="11" t="s">
        <v>213</v>
      </c>
      <c r="E11" s="11">
        <v>2.29</v>
      </c>
      <c r="F11" s="11">
        <v>2.29</v>
      </c>
      <c r="G11" s="11"/>
    </row>
    <row r="12" s="5" customFormat="1" customHeight="1" spans="1:7">
      <c r="A12" s="11">
        <v>8</v>
      </c>
      <c r="B12" s="11" t="s">
        <v>201</v>
      </c>
      <c r="C12" s="12" t="s">
        <v>214</v>
      </c>
      <c r="D12" s="11" t="s">
        <v>215</v>
      </c>
      <c r="E12" s="13">
        <v>1060</v>
      </c>
      <c r="F12" s="11">
        <v>0</v>
      </c>
      <c r="G12" s="11"/>
    </row>
    <row r="13" s="5" customFormat="1" customHeight="1" spans="1:7">
      <c r="A13" s="11">
        <v>9</v>
      </c>
      <c r="B13" s="11" t="s">
        <v>201</v>
      </c>
      <c r="C13" s="12" t="s">
        <v>216</v>
      </c>
      <c r="D13" s="11" t="s">
        <v>217</v>
      </c>
      <c r="E13" s="11">
        <v>447</v>
      </c>
      <c r="F13" s="11">
        <v>447</v>
      </c>
      <c r="G13" s="11"/>
    </row>
    <row r="14" s="5" customFormat="1" customHeight="1" spans="1:7">
      <c r="A14" s="11">
        <v>10</v>
      </c>
      <c r="B14" s="11" t="s">
        <v>201</v>
      </c>
      <c r="C14" s="12" t="s">
        <v>218</v>
      </c>
      <c r="D14" s="11" t="s">
        <v>219</v>
      </c>
      <c r="E14" s="11">
        <v>196</v>
      </c>
      <c r="F14" s="11">
        <v>196</v>
      </c>
      <c r="G14" s="11"/>
    </row>
    <row r="15" s="5" customFormat="1" customHeight="1" spans="1:7">
      <c r="A15" s="11">
        <v>11</v>
      </c>
      <c r="B15" s="11" t="s">
        <v>201</v>
      </c>
      <c r="C15" s="12" t="s">
        <v>220</v>
      </c>
      <c r="D15" s="11" t="s">
        <v>221</v>
      </c>
      <c r="E15" s="11">
        <v>91</v>
      </c>
      <c r="F15" s="11">
        <v>0</v>
      </c>
      <c r="G15" s="11"/>
    </row>
    <row r="16" s="5" customFormat="1" customHeight="1" spans="1:7">
      <c r="A16" s="11">
        <v>12</v>
      </c>
      <c r="B16" s="11" t="s">
        <v>201</v>
      </c>
      <c r="C16" s="12" t="s">
        <v>222</v>
      </c>
      <c r="D16" s="11" t="s">
        <v>223</v>
      </c>
      <c r="E16" s="11">
        <v>59.4</v>
      </c>
      <c r="F16" s="11">
        <v>59.4</v>
      </c>
      <c r="G16" s="11"/>
    </row>
    <row r="17" s="5" customFormat="1" customHeight="1" spans="1:7">
      <c r="A17" s="11">
        <v>13</v>
      </c>
      <c r="B17" s="11" t="s">
        <v>201</v>
      </c>
      <c r="C17" s="12" t="s">
        <v>224</v>
      </c>
      <c r="D17" s="11" t="s">
        <v>225</v>
      </c>
      <c r="E17" s="11">
        <v>14.85</v>
      </c>
      <c r="F17" s="11">
        <v>14.85</v>
      </c>
      <c r="G17" s="11"/>
    </row>
    <row r="18" s="5" customFormat="1" customHeight="1" spans="1:7">
      <c r="A18" s="11">
        <v>14</v>
      </c>
      <c r="B18" s="11" t="s">
        <v>201</v>
      </c>
      <c r="C18" s="12" t="s">
        <v>226</v>
      </c>
      <c r="D18" s="11" t="s">
        <v>227</v>
      </c>
      <c r="E18" s="11">
        <v>29.1</v>
      </c>
      <c r="F18" s="11">
        <v>29.1</v>
      </c>
      <c r="G18" s="11"/>
    </row>
    <row r="19" s="5" customFormat="1" customHeight="1" spans="1:7">
      <c r="A19" s="11">
        <v>15</v>
      </c>
      <c r="B19" s="11" t="s">
        <v>201</v>
      </c>
      <c r="C19" s="12" t="s">
        <v>228</v>
      </c>
      <c r="D19" s="11" t="s">
        <v>229</v>
      </c>
      <c r="E19" s="11">
        <v>88</v>
      </c>
      <c r="F19" s="11">
        <v>88</v>
      </c>
      <c r="G19" s="11"/>
    </row>
  </sheetData>
  <mergeCells count="2">
    <mergeCell ref="A5:B5"/>
    <mergeCell ref="A1:G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6:I21"/>
  <sheetViews>
    <sheetView workbookViewId="0">
      <selection activeCell="D30" sqref="D30"/>
    </sheetView>
  </sheetViews>
  <sheetFormatPr defaultColWidth="9" defaultRowHeight="13.5"/>
  <cols>
    <col min="6" max="6" width="25" customWidth="1"/>
    <col min="7" max="7" width="15" customWidth="1"/>
    <col min="8" max="8" width="18.125" customWidth="1"/>
    <col min="9" max="9" width="12.625"/>
  </cols>
  <sheetData>
    <row r="16" spans="9:9">
      <c r="I16" t="s">
        <v>230</v>
      </c>
    </row>
    <row r="17" ht="18.75" spans="6:9">
      <c r="F17" s="1">
        <v>38390.35</v>
      </c>
      <c r="G17" t="s">
        <v>231</v>
      </c>
      <c r="H17">
        <v>32069.9</v>
      </c>
      <c r="I17" s="3">
        <f>H17/F17*100</f>
        <v>83.5363574439931</v>
      </c>
    </row>
    <row r="18" ht="18.75" spans="6:9">
      <c r="F18">
        <v>38390.35</v>
      </c>
      <c r="G18" t="s">
        <v>232</v>
      </c>
      <c r="H18" s="1">
        <v>1185.95</v>
      </c>
      <c r="I18" s="3">
        <f>H18/F18*100</f>
        <v>3.08918777765767</v>
      </c>
    </row>
    <row r="19" ht="18.75" spans="6:9">
      <c r="F19" s="1">
        <v>38390.35</v>
      </c>
      <c r="G19" t="s">
        <v>233</v>
      </c>
      <c r="H19">
        <v>4194</v>
      </c>
      <c r="I19" s="3">
        <f>H19/F19*100</f>
        <v>10.9246203798611</v>
      </c>
    </row>
    <row r="20" spans="6:9">
      <c r="F20">
        <v>38390.35</v>
      </c>
      <c r="G20" t="s">
        <v>188</v>
      </c>
      <c r="H20">
        <v>940.5</v>
      </c>
      <c r="I20" s="3">
        <f>H20/F20*100</f>
        <v>2.44983439848816</v>
      </c>
    </row>
    <row r="21" ht="18.75" spans="6:9">
      <c r="F21" s="1">
        <v>38390.35</v>
      </c>
      <c r="H21" s="2">
        <f>SUM(H17:H20)</f>
        <v>38390.35</v>
      </c>
      <c r="I21">
        <f>H21/F21*100</f>
        <v>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22年第一批项目计划报备表</vt:lpstr>
      <vt:lpstr>未整合资金情况表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2022-03-15T09:43:12Z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3DB16DF93D0E4053989830CDEADE8CE3</vt:lpwstr>
  </property>
</Properties>
</file>